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431"/>
  <workbookPr defaultThemeVersion="166925"/>
  <mc:AlternateContent xmlns:mc="http://schemas.openxmlformats.org/markup-compatibility/2006">
    <mc:Choice Requires="x15">
      <x15ac:absPath xmlns:x15ac="http://schemas.microsoft.com/office/spreadsheetml/2010/11/ac" url="F:\Millen Forward\National Financial Educators Council\EmPOWER U Series\Documents\"/>
    </mc:Choice>
  </mc:AlternateContent>
  <bookViews>
    <workbookView xWindow="0" yWindow="0" windowWidth="28800" windowHeight="12210" activeTab="1"/>
  </bookViews>
  <sheets>
    <sheet name="Simple Budget" sheetId="2" r:id="rId1"/>
    <sheet name="Budget by Month" sheetId="1" r:id="rId2"/>
    <sheet name="Line Item Budget with Actual" sheetId="3" r:id="rId3"/>
  </sheets>
  <externalReferences>
    <externalReference r:id="rId4"/>
    <externalReference r:id="rId5"/>
    <externalReference r:id="rId6"/>
    <externalReference r:id="rId7"/>
  </externalReferences>
  <definedNames>
    <definedName name="Beg_Bal">'[1]Loan Calculator'!$C$18:$C$377</definedName>
    <definedName name="Budget1">'[2]Debt Calculator'!$F$33</definedName>
    <definedName name="Chart">[3]Calculator!$F$33</definedName>
    <definedName name="creditor_table" localSheetId="2">#REF!</definedName>
    <definedName name="creditor_table">#REF!</definedName>
    <definedName name="End_Bal">'[1]Loan Calculator'!$I$18:$I$377</definedName>
    <definedName name="Extra_Pay">'[1]Loan Calculator'!$E$18:$E$377</definedName>
    <definedName name="Full_Print">'[1]Loan Calculator'!$A$1:$I$377</definedName>
    <definedName name="Header_Row" localSheetId="2">ROW('[1]Loan Calculator'!$17:$17)</definedName>
    <definedName name="Header_Row">ROW('[1]Loan Calculator'!$17:$17)</definedName>
    <definedName name="Int">'[1]Loan Calculator'!$H$18:$H$377</definedName>
    <definedName name="Interest_Rate">'[1]Loan Calculator'!$D$5</definedName>
    <definedName name="Last_Row" localSheetId="2">IF('Line Item Budget with Actual'!Values_Entered,'Line Item Budget with Actual'!Header_Row+'Line Item Budget with Actual'!Number_of_Payments,'Line Item Budget with Actual'!Header_Row)</definedName>
    <definedName name="Last_Row">IF(Values_Entered,Header_Row+Number_of_Payments,Header_Row)</definedName>
    <definedName name="Loan_Amount">'[1]Loan Calculator'!$D$4</definedName>
    <definedName name="Loan_Start">'[1]Loan Calculator'!$D$7</definedName>
    <definedName name="Loan_Years">'[1]Loan Calculator'!$D$6</definedName>
    <definedName name="Number_of_Payments" localSheetId="2">MATCH(0.01,End_Bal,-1)+1</definedName>
    <definedName name="Number_of_Payments">MATCH(0.01,End_Bal,-1)+1</definedName>
    <definedName name="Pay_Num">'[1]Loan Calculator'!$A$18:$A$377</definedName>
    <definedName name="Payment_Date" localSheetId="2">DATE(YEAR(Loan_Start),MONTH(Loan_Start)+Payment_Number,DAY(Loan_Start))</definedName>
    <definedName name="Payment_Date">DATE(YEAR(Loan_Start),MONTH(Loan_Start)+Payment_Number,DAY(Loan_Start))</definedName>
    <definedName name="Princ">'[1]Loan Calculator'!$G$18:$G$377</definedName>
    <definedName name="_xlnm.Print_Area" localSheetId="2">'Line Item Budget with Actual'!$A$1:$I$92</definedName>
    <definedName name="Print_Area_Reset" localSheetId="2">OFFSET(Full_Print,0,0,'Line Item Budget with Actual'!Last_Row)</definedName>
    <definedName name="Print_Area_Reset">OFFSET(Full_Print,0,0,Last_Row)</definedName>
    <definedName name="Sched_Pay">'[1]Loan Calculator'!$D$18:$D$377</definedName>
    <definedName name="Scheduled_Extra_Payments">'[1]Loan Calculator'!$D$8</definedName>
    <definedName name="Scheduled_Monthly_Payment">'[1]Loan Calculator'!$D$11</definedName>
    <definedName name="snowball" localSheetId="2">IF('Line Item Budget with Actual'!strategy=4,FALSE,TRUE)</definedName>
    <definedName name="snowball">IF(strategy=4,FALSE,TRUE)</definedName>
    <definedName name="strategy" localSheetId="2">#REF!</definedName>
    <definedName name="strategy">'[4]Debt Calculator'!$F$33</definedName>
    <definedName name="Total_Pay">'[1]Loan Calculator'!$F$18:$F$377</definedName>
    <definedName name="Total_Payment" localSheetId="2">Scheduled_Payment+Extra_Payment</definedName>
    <definedName name="Total_Payment">Scheduled_Payment+Extra_Payment</definedName>
    <definedName name="Values_Entered" localSheetId="2">IF(Loan_Amount*Interest_Rate*Loan_Years*Loan_Start&gt;0,1,0)</definedName>
    <definedName name="Values_Entered">IF(Loan_Amount*Interest_Rate*Loan_Years*Loan_Start&gt;0,1,0)</definedName>
    <definedName name="valuevx">42.314159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1" i="3" l="1"/>
  <c r="B181" i="3"/>
  <c r="A181" i="3"/>
  <c r="D180" i="3"/>
  <c r="D179" i="3"/>
  <c r="D178" i="3"/>
  <c r="D177" i="3"/>
  <c r="D176" i="3"/>
  <c r="D175" i="3"/>
  <c r="C172" i="3"/>
  <c r="B172" i="3"/>
  <c r="A172" i="3"/>
  <c r="D171" i="3"/>
  <c r="C91" i="3"/>
  <c r="B91" i="3"/>
  <c r="A91" i="3"/>
  <c r="D170" i="3"/>
  <c r="D90" i="3"/>
  <c r="D169" i="3"/>
  <c r="D89" i="3"/>
  <c r="D168" i="3"/>
  <c r="D88" i="3"/>
  <c r="D167" i="3"/>
  <c r="D87" i="3"/>
  <c r="D166" i="3"/>
  <c r="C84" i="3"/>
  <c r="B84" i="3"/>
  <c r="A84" i="3"/>
  <c r="C163" i="3"/>
  <c r="B163" i="3"/>
  <c r="A163" i="3"/>
  <c r="D83" i="3"/>
  <c r="D162" i="3"/>
  <c r="D82" i="3"/>
  <c r="D161" i="3"/>
  <c r="D81" i="3"/>
  <c r="D84" i="3" s="1"/>
  <c r="D160" i="3"/>
  <c r="D159" i="3"/>
  <c r="D158" i="3"/>
  <c r="D163" i="3" s="1"/>
  <c r="C78" i="3"/>
  <c r="B78" i="3"/>
  <c r="A78" i="3"/>
  <c r="D77" i="3"/>
  <c r="D76" i="3"/>
  <c r="C155" i="3"/>
  <c r="B155" i="3"/>
  <c r="A155" i="3"/>
  <c r="D75" i="3"/>
  <c r="D154" i="3"/>
  <c r="D74" i="3"/>
  <c r="D153" i="3"/>
  <c r="D73" i="3"/>
  <c r="D152" i="3"/>
  <c r="D151" i="3"/>
  <c r="C70" i="3"/>
  <c r="B70" i="3"/>
  <c r="A70" i="3"/>
  <c r="D69" i="3"/>
  <c r="C148" i="3"/>
  <c r="B148" i="3"/>
  <c r="A148" i="3"/>
  <c r="D68" i="3"/>
  <c r="D147" i="3"/>
  <c r="D67" i="3"/>
  <c r="D146" i="3"/>
  <c r="D66" i="3"/>
  <c r="D145" i="3"/>
  <c r="D65" i="3"/>
  <c r="D144" i="3"/>
  <c r="D143" i="3"/>
  <c r="D142" i="3"/>
  <c r="C62" i="3"/>
  <c r="B62" i="3"/>
  <c r="A62" i="3"/>
  <c r="D141" i="3"/>
  <c r="D61" i="3"/>
  <c r="D140" i="3"/>
  <c r="D60" i="3"/>
  <c r="D139" i="3"/>
  <c r="D59" i="3"/>
  <c r="D138" i="3"/>
  <c r="D58" i="3"/>
  <c r="D137" i="3"/>
  <c r="D57" i="3"/>
  <c r="D136" i="3"/>
  <c r="D56" i="3"/>
  <c r="D135" i="3"/>
  <c r="C53" i="3"/>
  <c r="B53" i="3"/>
  <c r="A53" i="3"/>
  <c r="C132" i="3"/>
  <c r="B132" i="3"/>
  <c r="A132" i="3"/>
  <c r="D52" i="3"/>
  <c r="D131" i="3"/>
  <c r="D51" i="3"/>
  <c r="D130" i="3"/>
  <c r="D50" i="3"/>
  <c r="D129" i="3"/>
  <c r="D49" i="3"/>
  <c r="D128" i="3"/>
  <c r="D132" i="3" s="1"/>
  <c r="D48" i="3"/>
  <c r="D47" i="3"/>
  <c r="D46" i="3"/>
  <c r="C125" i="3"/>
  <c r="B125" i="3"/>
  <c r="A125" i="3"/>
  <c r="D45" i="3"/>
  <c r="D124" i="3"/>
  <c r="D123" i="3"/>
  <c r="D122" i="3"/>
  <c r="C42" i="3"/>
  <c r="B42" i="3"/>
  <c r="A42" i="3"/>
  <c r="D121" i="3"/>
  <c r="D41" i="3"/>
  <c r="D120" i="3"/>
  <c r="D40" i="3"/>
  <c r="D119" i="3"/>
  <c r="D39" i="3"/>
  <c r="D118" i="3"/>
  <c r="D38" i="3"/>
  <c r="D117" i="3"/>
  <c r="D37" i="3"/>
  <c r="D116" i="3"/>
  <c r="D36" i="3"/>
  <c r="D115" i="3"/>
  <c r="D35" i="3"/>
  <c r="D114" i="3"/>
  <c r="D34" i="3"/>
  <c r="D113" i="3"/>
  <c r="D33" i="3"/>
  <c r="D112" i="3"/>
  <c r="D32" i="3"/>
  <c r="D42" i="3" s="1"/>
  <c r="D111" i="3"/>
  <c r="D110" i="3"/>
  <c r="D109" i="3"/>
  <c r="C29" i="3"/>
  <c r="B29" i="3"/>
  <c r="G6" i="3" s="1"/>
  <c r="A29" i="3"/>
  <c r="D108" i="3"/>
  <c r="D28" i="3"/>
  <c r="D107" i="3"/>
  <c r="D27" i="3"/>
  <c r="D106" i="3"/>
  <c r="D26" i="3"/>
  <c r="D105" i="3"/>
  <c r="D25" i="3"/>
  <c r="D24" i="3"/>
  <c r="D23" i="3"/>
  <c r="C102" i="3"/>
  <c r="B102" i="3"/>
  <c r="A102" i="3"/>
  <c r="D22" i="3"/>
  <c r="D101" i="3"/>
  <c r="D21" i="3"/>
  <c r="D100" i="3"/>
  <c r="D20" i="3"/>
  <c r="D99" i="3"/>
  <c r="D19" i="3"/>
  <c r="D98" i="3"/>
  <c r="D18" i="3"/>
  <c r="D97" i="3"/>
  <c r="D17" i="3"/>
  <c r="D96" i="3"/>
  <c r="D16" i="3"/>
  <c r="C13" i="3"/>
  <c r="H5" i="3" s="1"/>
  <c r="B13" i="3"/>
  <c r="G5" i="3" s="1"/>
  <c r="A13" i="3"/>
  <c r="D12" i="3"/>
  <c r="D11" i="3"/>
  <c r="D10" i="3"/>
  <c r="D9" i="3"/>
  <c r="D8" i="3"/>
  <c r="D7" i="3"/>
  <c r="D6" i="3"/>
  <c r="D5" i="3"/>
  <c r="C45" i="2"/>
  <c r="D45" i="2" s="1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C11" i="2"/>
  <c r="D10" i="2"/>
  <c r="D9" i="2"/>
  <c r="D8" i="2"/>
  <c r="D7" i="2"/>
  <c r="G8" i="2" l="1"/>
  <c r="H8" i="2" s="1"/>
  <c r="D91" i="3"/>
  <c r="H6" i="3"/>
  <c r="I6" i="3" s="1"/>
  <c r="I5" i="3"/>
  <c r="D102" i="3"/>
  <c r="D62" i="3"/>
  <c r="D70" i="3"/>
  <c r="D29" i="3"/>
  <c r="D53" i="3"/>
  <c r="D155" i="3"/>
  <c r="D172" i="3"/>
  <c r="G7" i="3"/>
  <c r="D148" i="3"/>
  <c r="D13" i="3"/>
  <c r="D125" i="3"/>
  <c r="D78" i="3"/>
  <c r="D181" i="3"/>
  <c r="D11" i="2"/>
  <c r="H7" i="3" l="1"/>
  <c r="I7" i="3"/>
  <c r="Q22" i="1" l="1"/>
  <c r="O136" i="1"/>
  <c r="N136" i="1"/>
  <c r="M136" i="1"/>
  <c r="L136" i="1"/>
  <c r="K136" i="1"/>
  <c r="J136" i="1"/>
  <c r="I136" i="1"/>
  <c r="H136" i="1"/>
  <c r="G136" i="1"/>
  <c r="F136" i="1"/>
  <c r="E136" i="1"/>
  <c r="D136" i="1"/>
  <c r="P136" i="1" s="1"/>
  <c r="Q136" i="1" s="1"/>
  <c r="C136" i="1"/>
  <c r="P135" i="1"/>
  <c r="Q135" i="1" s="1"/>
  <c r="P134" i="1"/>
  <c r="Q134" i="1" s="1"/>
  <c r="Q133" i="1"/>
  <c r="P133" i="1"/>
  <c r="P132" i="1"/>
  <c r="Q132" i="1" s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Q128" i="1"/>
  <c r="P128" i="1"/>
  <c r="P127" i="1"/>
  <c r="Q127" i="1" s="1"/>
  <c r="Q126" i="1"/>
  <c r="P126" i="1"/>
  <c r="P125" i="1"/>
  <c r="Q125" i="1" s="1"/>
  <c r="O122" i="1"/>
  <c r="N122" i="1"/>
  <c r="M122" i="1"/>
  <c r="L122" i="1"/>
  <c r="K122" i="1"/>
  <c r="J122" i="1"/>
  <c r="I122" i="1"/>
  <c r="H122" i="1"/>
  <c r="G122" i="1"/>
  <c r="F122" i="1"/>
  <c r="E122" i="1"/>
  <c r="D122" i="1"/>
  <c r="C122" i="1"/>
  <c r="P121" i="1"/>
  <c r="Q121" i="1" s="1"/>
  <c r="Q120" i="1"/>
  <c r="P120" i="1"/>
  <c r="P119" i="1"/>
  <c r="Q119" i="1" s="1"/>
  <c r="Q118" i="1"/>
  <c r="P118" i="1"/>
  <c r="P117" i="1"/>
  <c r="Q117" i="1" s="1"/>
  <c r="P116" i="1"/>
  <c r="Q116" i="1" s="1"/>
  <c r="P115" i="1"/>
  <c r="Q115" i="1" s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P38" i="1"/>
  <c r="Q38" i="1" s="1"/>
  <c r="P37" i="1"/>
  <c r="Q37" i="1" s="1"/>
  <c r="P36" i="1"/>
  <c r="Q36" i="1" s="1"/>
  <c r="P35" i="1"/>
  <c r="Q35" i="1" s="1"/>
  <c r="P34" i="1"/>
  <c r="Q34" i="1" s="1"/>
  <c r="P33" i="1"/>
  <c r="Q33" i="1" s="1"/>
  <c r="O111" i="1"/>
  <c r="N111" i="1"/>
  <c r="M111" i="1"/>
  <c r="L111" i="1"/>
  <c r="K111" i="1"/>
  <c r="J111" i="1"/>
  <c r="I111" i="1"/>
  <c r="H111" i="1"/>
  <c r="G111" i="1"/>
  <c r="F111" i="1"/>
  <c r="E111" i="1"/>
  <c r="D111" i="1"/>
  <c r="C111" i="1"/>
  <c r="P110" i="1"/>
  <c r="Q110" i="1" s="1"/>
  <c r="P109" i="1"/>
  <c r="Q109" i="1" s="1"/>
  <c r="P108" i="1"/>
  <c r="Q108" i="1" s="1"/>
  <c r="P107" i="1"/>
  <c r="Q107" i="1" s="1"/>
  <c r="P106" i="1"/>
  <c r="Q106" i="1" s="1"/>
  <c r="P105" i="1"/>
  <c r="Q105" i="1" s="1"/>
  <c r="P104" i="1"/>
  <c r="Q104" i="1" s="1"/>
  <c r="P103" i="1"/>
  <c r="Q103" i="1" s="1"/>
  <c r="P102" i="1"/>
  <c r="Q102" i="1" s="1"/>
  <c r="P101" i="1"/>
  <c r="Q101" i="1" s="1"/>
  <c r="P100" i="1"/>
  <c r="Q100" i="1" s="1"/>
  <c r="P99" i="1"/>
  <c r="Q99" i="1" s="1"/>
  <c r="P98" i="1"/>
  <c r="Q98" i="1" s="1"/>
  <c r="P97" i="1"/>
  <c r="Q97" i="1" s="1"/>
  <c r="O94" i="1"/>
  <c r="N94" i="1"/>
  <c r="M94" i="1"/>
  <c r="L94" i="1"/>
  <c r="K94" i="1"/>
  <c r="J94" i="1"/>
  <c r="I94" i="1"/>
  <c r="H94" i="1"/>
  <c r="G94" i="1"/>
  <c r="F94" i="1"/>
  <c r="E94" i="1"/>
  <c r="D94" i="1"/>
  <c r="C94" i="1"/>
  <c r="P93" i="1"/>
  <c r="Q93" i="1" s="1"/>
  <c r="P92" i="1"/>
  <c r="Q92" i="1" s="1"/>
  <c r="P91" i="1"/>
  <c r="Q91" i="1" s="1"/>
  <c r="Q90" i="1"/>
  <c r="P90" i="1"/>
  <c r="P89" i="1"/>
  <c r="Q89" i="1" s="1"/>
  <c r="P88" i="1"/>
  <c r="Q88" i="1" s="1"/>
  <c r="P87" i="1"/>
  <c r="Q87" i="1" s="1"/>
  <c r="P86" i="1"/>
  <c r="Q86" i="1" s="1"/>
  <c r="P85" i="1"/>
  <c r="Q85" i="1" s="1"/>
  <c r="O82" i="1"/>
  <c r="N82" i="1"/>
  <c r="M82" i="1"/>
  <c r="L82" i="1"/>
  <c r="K82" i="1"/>
  <c r="J82" i="1"/>
  <c r="I82" i="1"/>
  <c r="H82" i="1"/>
  <c r="G82" i="1"/>
  <c r="F82" i="1"/>
  <c r="E82" i="1"/>
  <c r="D82" i="1"/>
  <c r="P82" i="1" s="1"/>
  <c r="Q82" i="1" s="1"/>
  <c r="C82" i="1"/>
  <c r="P81" i="1"/>
  <c r="Q81" i="1" s="1"/>
  <c r="P80" i="1"/>
  <c r="Q80" i="1" s="1"/>
  <c r="P79" i="1"/>
  <c r="Q79" i="1" s="1"/>
  <c r="P78" i="1"/>
  <c r="Q78" i="1" s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P74" i="1"/>
  <c r="Q74" i="1" s="1"/>
  <c r="P73" i="1"/>
  <c r="Q73" i="1" s="1"/>
  <c r="P72" i="1"/>
  <c r="Q72" i="1" s="1"/>
  <c r="P71" i="1"/>
  <c r="Q71" i="1" s="1"/>
  <c r="P70" i="1"/>
  <c r="Q70" i="1" s="1"/>
  <c r="P69" i="1"/>
  <c r="Q69" i="1" s="1"/>
  <c r="P68" i="1"/>
  <c r="Q68" i="1" s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P64" i="1"/>
  <c r="Q64" i="1" s="1"/>
  <c r="P63" i="1"/>
  <c r="Q63" i="1" s="1"/>
  <c r="P62" i="1"/>
  <c r="Q62" i="1" s="1"/>
  <c r="Q61" i="1"/>
  <c r="P61" i="1"/>
  <c r="P60" i="1"/>
  <c r="Q60" i="1" s="1"/>
  <c r="Q59" i="1"/>
  <c r="P59" i="1"/>
  <c r="P58" i="1"/>
  <c r="Q58" i="1" s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P54" i="1"/>
  <c r="Q54" i="1" s="1"/>
  <c r="P53" i="1"/>
  <c r="Q53" i="1" s="1"/>
  <c r="P52" i="1"/>
  <c r="Q52" i="1" s="1"/>
  <c r="P51" i="1"/>
  <c r="Q51" i="1" s="1"/>
  <c r="P50" i="1"/>
  <c r="Q50" i="1" s="1"/>
  <c r="P49" i="1"/>
  <c r="Q49" i="1" s="1"/>
  <c r="P48" i="1"/>
  <c r="Q48" i="1" s="1"/>
  <c r="P47" i="1"/>
  <c r="Q47" i="1" s="1"/>
  <c r="P46" i="1"/>
  <c r="Q46" i="1" s="1"/>
  <c r="P45" i="1"/>
  <c r="Q45" i="1" s="1"/>
  <c r="P44" i="1"/>
  <c r="Q44" i="1" s="1"/>
  <c r="P43" i="1"/>
  <c r="Q43" i="1" s="1"/>
  <c r="P42" i="1"/>
  <c r="Q42" i="1" s="1"/>
  <c r="O30" i="1"/>
  <c r="N30" i="1"/>
  <c r="M30" i="1"/>
  <c r="L30" i="1"/>
  <c r="K30" i="1"/>
  <c r="J30" i="1"/>
  <c r="I30" i="1"/>
  <c r="H30" i="1"/>
  <c r="G30" i="1"/>
  <c r="F30" i="1"/>
  <c r="E30" i="1"/>
  <c r="D30" i="1"/>
  <c r="P30" i="1" s="1"/>
  <c r="Q30" i="1" s="1"/>
  <c r="C30" i="1"/>
  <c r="P29" i="1"/>
  <c r="Q29" i="1" s="1"/>
  <c r="Q28" i="1"/>
  <c r="P28" i="1"/>
  <c r="P27" i="1"/>
  <c r="Q27" i="1" s="1"/>
  <c r="P26" i="1"/>
  <c r="Q26" i="1" s="1"/>
  <c r="P25" i="1"/>
  <c r="Q25" i="1" s="1"/>
  <c r="P24" i="1"/>
  <c r="Q24" i="1" s="1"/>
  <c r="P23" i="1"/>
  <c r="Q23" i="1" s="1"/>
  <c r="P22" i="1"/>
  <c r="E16" i="1" l="1"/>
  <c r="L16" i="1"/>
  <c r="H16" i="1"/>
  <c r="M16" i="1"/>
  <c r="K16" i="1"/>
  <c r="F16" i="1"/>
  <c r="J16" i="1"/>
  <c r="N16" i="1"/>
  <c r="P65" i="1"/>
  <c r="Q65" i="1" s="1"/>
  <c r="P75" i="1"/>
  <c r="Q75" i="1" s="1"/>
  <c r="P111" i="1"/>
  <c r="Q111" i="1" s="1"/>
  <c r="P129" i="1"/>
  <c r="Q129" i="1" s="1"/>
  <c r="I16" i="1"/>
  <c r="G16" i="1"/>
  <c r="O16" i="1"/>
  <c r="P55" i="1"/>
  <c r="Q55" i="1" s="1"/>
  <c r="P94" i="1"/>
  <c r="Q94" i="1" s="1"/>
  <c r="P122" i="1"/>
  <c r="Q122" i="1" s="1"/>
  <c r="P39" i="1"/>
  <c r="Q39" i="1" s="1"/>
  <c r="P14" i="1"/>
  <c r="Q14" i="1" s="1"/>
  <c r="P15" i="1" l="1"/>
  <c r="Q15" i="1" s="1"/>
  <c r="D16" i="1"/>
  <c r="P16" i="1" s="1"/>
  <c r="Q16" i="1" s="1"/>
  <c r="D17" i="1"/>
  <c r="E17" i="1" s="1"/>
  <c r="F17" i="1" s="1"/>
  <c r="G17" i="1" s="1"/>
  <c r="H17" i="1" s="1"/>
  <c r="I17" i="1" s="1"/>
  <c r="J17" i="1" s="1"/>
  <c r="K17" i="1" s="1"/>
  <c r="L17" i="1" s="1"/>
  <c r="M17" i="1" s="1"/>
  <c r="N17" i="1" s="1"/>
  <c r="O17" i="1" s="1"/>
</calcChain>
</file>

<file path=xl/sharedStrings.xml><?xml version="1.0" encoding="utf-8"?>
<sst xmlns="http://schemas.openxmlformats.org/spreadsheetml/2006/main" count="336" uniqueCount="177">
  <si>
    <t>[42]</t>
  </si>
  <si>
    <t>Total</t>
  </si>
  <si>
    <t>Avg</t>
  </si>
  <si>
    <t>Total Income</t>
  </si>
  <si>
    <t>Total Expenses</t>
  </si>
  <si>
    <t>NET (Income - Expenses)</t>
  </si>
  <si>
    <t>Projected End Balance</t>
  </si>
  <si>
    <t>Monthly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</si>
  <si>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</si>
  <si>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</si>
  <si>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</si>
  <si>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</si>
  <si>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</si>
  <si>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</si>
  <si>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</si>
  <si>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</si>
  <si>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</si>
  <si>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</si>
  <si>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</si>
  <si>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</si>
  <si>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Average</t>
  </si>
  <si>
    <t>INCOME</t>
  </si>
  <si>
    <t>Wages &amp; Tips</t>
  </si>
  <si>
    <t>Interest Income</t>
  </si>
  <si>
    <t>Dividends</t>
  </si>
  <si>
    <t>Gifts Received</t>
  </si>
  <si>
    <t>Refunds/Reimbursements</t>
  </si>
  <si>
    <t>Transfer From Savings</t>
  </si>
  <si>
    <t>Other</t>
  </si>
  <si>
    <t>HOME EXPENSES</t>
  </si>
  <si>
    <t>Mortgage/Rent</t>
  </si>
  <si>
    <t>Home/Rental Insurance</t>
  </si>
  <si>
    <t>Electricity</t>
  </si>
  <si>
    <t>Gas/Oil</t>
  </si>
  <si>
    <t>Water/Sewer/Trash</t>
  </si>
  <si>
    <t>Phone</t>
  </si>
  <si>
    <t>Cable/Satellite</t>
  </si>
  <si>
    <t>Internet</t>
  </si>
  <si>
    <t>Furnishings/Appliances</t>
  </si>
  <si>
    <t>Lawn/Garden</t>
  </si>
  <si>
    <t>Maintenance/Supplies</t>
  </si>
  <si>
    <t>Improvements</t>
  </si>
  <si>
    <t>TRANSPORTATION</t>
  </si>
  <si>
    <t>Vehicle Payments</t>
  </si>
  <si>
    <t>Auto Insurance</t>
  </si>
  <si>
    <t>Fuel</t>
  </si>
  <si>
    <t>Bus/Taxi/Train Fare</t>
  </si>
  <si>
    <t>Repairs</t>
  </si>
  <si>
    <t>Registration/License</t>
  </si>
  <si>
    <t>HEALTH</t>
  </si>
  <si>
    <t>Health Insurance</t>
  </si>
  <si>
    <t>Doctor/Dentist</t>
  </si>
  <si>
    <t>Medicine/Drugs</t>
  </si>
  <si>
    <t>Health Club Dues</t>
  </si>
  <si>
    <t>Life Insurance</t>
  </si>
  <si>
    <t>Veterinarian/Pet Care</t>
  </si>
  <si>
    <t>CHARITY/GIFTS</t>
  </si>
  <si>
    <t>Gifts Given</t>
  </si>
  <si>
    <t>Charitable Donations</t>
  </si>
  <si>
    <t>Religious Donations</t>
  </si>
  <si>
    <t>DAILY LIVING</t>
  </si>
  <si>
    <t>Groceries</t>
  </si>
  <si>
    <t>Personal Supplies</t>
  </si>
  <si>
    <t>Clothing</t>
  </si>
  <si>
    <t>Cleaning</t>
  </si>
  <si>
    <t>Education/Lessons</t>
  </si>
  <si>
    <t>Dining/Eating Out</t>
  </si>
  <si>
    <t>Salon/Barber</t>
  </si>
  <si>
    <t>Pet Food</t>
  </si>
  <si>
    <t>ENTERTAINMENT</t>
  </si>
  <si>
    <t>Videos/DVDs</t>
  </si>
  <si>
    <t>Music</t>
  </si>
  <si>
    <t>Games</t>
  </si>
  <si>
    <t>Rentals</t>
  </si>
  <si>
    <t>Movies/Theater</t>
  </si>
  <si>
    <t>Concerts/Plays</t>
  </si>
  <si>
    <t>Books</t>
  </si>
  <si>
    <t>Hobbies</t>
  </si>
  <si>
    <t>Film/Photos</t>
  </si>
  <si>
    <t>Sports</t>
  </si>
  <si>
    <t>Outdoor Recreation</t>
  </si>
  <si>
    <t>Toys/Gadgets</t>
  </si>
  <si>
    <t>Vacation/Travel</t>
  </si>
  <si>
    <t>SAVINGS</t>
  </si>
  <si>
    <t>Emergency Fund</t>
  </si>
  <si>
    <t>Transfer to Savings</t>
  </si>
  <si>
    <t>Retirement (401k, IRA)</t>
  </si>
  <si>
    <t>Investments</t>
  </si>
  <si>
    <t>Education</t>
  </si>
  <si>
    <t>OBLIGATIONS</t>
  </si>
  <si>
    <t>Student Loan</t>
  </si>
  <si>
    <t>Other Loan</t>
  </si>
  <si>
    <t>Credit Card Debt</t>
  </si>
  <si>
    <t>Alimony/Child Support</t>
  </si>
  <si>
    <t>Federal Taxes</t>
  </si>
  <si>
    <t>State/Local Taxes</t>
  </si>
  <si>
    <t>SUBSCRIPTIONS</t>
  </si>
  <si>
    <t>Newspaper</t>
  </si>
  <si>
    <t>Magazines</t>
  </si>
  <si>
    <t>Dues/Memberships</t>
  </si>
  <si>
    <t>MISCELLANEOUS</t>
  </si>
  <si>
    <t>Bank Fees</t>
  </si>
  <si>
    <t>Postage</t>
  </si>
  <si>
    <t>Daily Spending</t>
  </si>
  <si>
    <t>Debt / Responsibility</t>
  </si>
  <si>
    <t>CHARITY/GIFTS/Clubs</t>
  </si>
  <si>
    <t>Budget</t>
  </si>
  <si>
    <t>Proposed Income</t>
  </si>
  <si>
    <t>Net Monthly Pay</t>
  </si>
  <si>
    <t>Bi-weekly</t>
  </si>
  <si>
    <t>Deposit Account</t>
  </si>
  <si>
    <t>Left to Budget</t>
  </si>
  <si>
    <t>Primary Job Income</t>
  </si>
  <si>
    <t xml:space="preserve">Monthly </t>
  </si>
  <si>
    <t>Second Income</t>
  </si>
  <si>
    <t xml:space="preserve">Third Income </t>
  </si>
  <si>
    <t xml:space="preserve">N/A </t>
  </si>
  <si>
    <t>Money Going Out</t>
  </si>
  <si>
    <t>Bills and Debt</t>
  </si>
  <si>
    <t>Payment Account</t>
  </si>
  <si>
    <t>Savings</t>
  </si>
  <si>
    <t>Mortgage / Rent</t>
  </si>
  <si>
    <t>Car Payment 1</t>
  </si>
  <si>
    <t>School Loan</t>
  </si>
  <si>
    <t>Cell Phone</t>
  </si>
  <si>
    <t>Power Bill</t>
  </si>
  <si>
    <t>Car Insurance</t>
  </si>
  <si>
    <t>Water Bill</t>
  </si>
  <si>
    <t>Line Item Monthly Household Budget</t>
  </si>
  <si>
    <t>Actual</t>
  </si>
  <si>
    <t>Difference</t>
  </si>
  <si>
    <t>BUDGET SUMMARY</t>
  </si>
  <si>
    <t>NET</t>
  </si>
  <si>
    <t>Transfer from Savings</t>
  </si>
  <si>
    <t>Real Estate</t>
  </si>
  <si>
    <t>College</t>
  </si>
  <si>
    <t>Home Supplies</t>
  </si>
  <si>
    <t>Maintenance</t>
  </si>
  <si>
    <t>Cleaning Services</t>
  </si>
  <si>
    <t>Dry Cleaning</t>
  </si>
  <si>
    <t>Bars/Alcohol</t>
  </si>
  <si>
    <t>Cigars and liquor</t>
  </si>
  <si>
    <t>-</t>
  </si>
  <si>
    <t>CHILDREN</t>
  </si>
  <si>
    <t>Medical</t>
  </si>
  <si>
    <t>School Tuition</t>
  </si>
  <si>
    <t>BUSINESS EXPENSE</t>
  </si>
  <si>
    <t>School Lunch</t>
  </si>
  <si>
    <t>Deductible Expenses</t>
  </si>
  <si>
    <t>School Supplies</t>
  </si>
  <si>
    <t>Non-Deductible Expenses</t>
  </si>
  <si>
    <t>Babysitting</t>
  </si>
  <si>
    <t>Toys/Games</t>
  </si>
  <si>
    <t>Emergency</t>
  </si>
  <si>
    <t>{42}</t>
  </si>
  <si>
    <t>PETS</t>
  </si>
  <si>
    <t>Food</t>
  </si>
  <si>
    <t>INSURANCE</t>
  </si>
  <si>
    <t>Auto</t>
  </si>
  <si>
    <t>Toys/Supplies</t>
  </si>
  <si>
    <t>Health</t>
  </si>
  <si>
    <t>Home/Rental</t>
  </si>
  <si>
    <t>Life</t>
  </si>
  <si>
    <t>EDUCATION</t>
  </si>
  <si>
    <t>Dues</t>
  </si>
  <si>
    <t>Music Lessons</t>
  </si>
  <si>
    <t>Club Memberships</t>
  </si>
  <si>
    <t>Tuition</t>
  </si>
  <si>
    <t>VACATION</t>
  </si>
  <si>
    <t>Travel</t>
  </si>
  <si>
    <t>Lodging</t>
  </si>
  <si>
    <t>Rental Car</t>
  </si>
  <si>
    <t>Entertainment</t>
  </si>
  <si>
    <t>ATM Fees</t>
  </si>
  <si>
    <t>Car (Insurance)</t>
  </si>
  <si>
    <t>2nd Car (Insurance)</t>
  </si>
  <si>
    <t>www.millenforward.com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</si>
</sst>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&quot;$&quot;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entury Gothic"/>
      <family val="2"/>
    </font>
    <font>
      <b/>
      <sz val="14"/>
      <name val="Century Gothic"/>
      <family val="2"/>
    </font>
    <font>
      <sz val="14"/>
      <name val="Century Gothic"/>
      <family val="2"/>
    </font>
    <font>
      <sz val="14"/>
      <color indexed="9"/>
      <name val="Century Gothic"/>
      <family val="2"/>
    </font>
    <font>
      <b/>
      <sz val="14"/>
      <color indexed="9"/>
      <name val="Century Gothic"/>
      <family val="2"/>
    </font>
    <font>
      <sz val="10"/>
      <color theme="1"/>
      <name val="Arial"/>
      <family val="2"/>
    </font>
    <font>
      <sz val="10"/>
      <color theme="1"/>
      <name val="Tahoma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sz val="14"/>
      <name val="Arial"/>
      <family val="2"/>
    </font>
    <font>
      <sz val="14"/>
      <color theme="1"/>
      <name val="Arial"/>
      <family val="2"/>
    </font>
    <font>
      <sz val="10"/>
      <color theme="0"/>
      <name val="Arial"/>
      <family val="2"/>
    </font>
    <font>
      <sz val="11"/>
      <name val="Arial"/>
      <family val="2"/>
    </font>
    <font>
      <sz val="18"/>
      <color theme="4"/>
      <name val="Calibri"/>
      <family val="2"/>
      <scheme val="minor"/>
    </font>
    <font>
      <sz val="10"/>
      <name val="Calibri"/>
      <family val="2"/>
      <scheme val="minor"/>
    </font>
    <font>
      <sz val="10"/>
      <name val="Tahoma"/>
      <family val="2"/>
    </font>
    <font>
      <u/>
      <sz val="10"/>
      <color indexed="12"/>
      <name val="Arial"/>
      <family val="2"/>
    </font>
    <font>
      <u/>
      <sz val="8"/>
      <color indexed="12"/>
      <name val="Calibri"/>
      <family val="2"/>
      <scheme val="minor"/>
    </font>
    <font>
      <sz val="8"/>
      <name val="Calibri"/>
      <family val="2"/>
      <scheme val="minor"/>
    </font>
    <font>
      <b/>
      <sz val="10"/>
      <name val="Calibri Light"/>
      <family val="2"/>
      <scheme val="major"/>
    </font>
    <font>
      <sz val="9"/>
      <name val="Calibri Light"/>
      <family val="2"/>
      <scheme val="major"/>
    </font>
    <font>
      <b/>
      <sz val="10"/>
      <color theme="0"/>
      <name val="Calibri Light"/>
      <family val="2"/>
      <scheme val="major"/>
    </font>
    <font>
      <sz val="10"/>
      <name val="Arial"/>
      <family val="2"/>
    </font>
    <font>
      <b/>
      <sz val="9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6"/>
      <color theme="0"/>
      <name val="Calibri"/>
      <family val="2"/>
      <scheme val="minor"/>
    </font>
    <font>
      <sz val="10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8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theme="1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55"/>
      </top>
      <bottom style="medium">
        <color indexed="23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5" fillId="0" borderId="0"/>
    <xf numFmtId="0" fontId="18" fillId="0" borderId="0"/>
    <xf numFmtId="0" fontId="19" fillId="0" borderId="0" applyNumberFormat="0" applyFill="0" applyBorder="0" applyAlignment="0" applyProtection="0">
      <alignment vertical="top"/>
      <protection locked="0"/>
    </xf>
    <xf numFmtId="43" fontId="25" fillId="0" borderId="0" applyFont="0" applyFill="0" applyBorder="0" applyAlignment="0" applyProtection="0"/>
    <xf numFmtId="44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0" fontId="30" fillId="0" borderId="0" applyNumberFormat="0" applyFill="0" applyBorder="0" applyAlignment="0" applyProtection="0"/>
  </cellStyleXfs>
  <cellXfs count="113">
    <xf numFmtId="0" fontId="0" fillId="0" borderId="0" xfId="0"/>
    <xf numFmtId="0" fontId="3" fillId="2" borderId="0" xfId="0" applyFont="1" applyFill="1"/>
    <xf numFmtId="0" fontId="4" fillId="3" borderId="1" xfId="0" applyFont="1" applyFill="1" applyBorder="1" applyAlignment="1">
      <alignment horizontal="left" vertical="center"/>
    </xf>
    <xf numFmtId="0" fontId="5" fillId="2" borderId="0" xfId="0" applyFont="1" applyFill="1"/>
    <xf numFmtId="0" fontId="4" fillId="9" borderId="0" xfId="0" applyFont="1" applyFill="1" applyBorder="1" applyAlignment="1">
      <alignment horizontal="right" vertical="center" indent="1"/>
    </xf>
    <xf numFmtId="3" fontId="5" fillId="9" borderId="3" xfId="1" applyNumberFormat="1" applyFont="1" applyFill="1" applyBorder="1"/>
    <xf numFmtId="0" fontId="5" fillId="9" borderId="0" xfId="0" applyFont="1" applyFill="1"/>
    <xf numFmtId="0" fontId="6" fillId="9" borderId="0" xfId="0" applyFont="1" applyFill="1"/>
    <xf numFmtId="0" fontId="4" fillId="2" borderId="0" xfId="0" applyFont="1" applyFill="1" applyBorder="1" applyAlignment="1">
      <alignment horizontal="right"/>
    </xf>
    <xf numFmtId="0" fontId="4" fillId="9" borderId="0" xfId="0" applyFont="1" applyFill="1" applyBorder="1" applyAlignment="1">
      <alignment horizontal="right" vertical="center"/>
    </xf>
    <xf numFmtId="3" fontId="5" fillId="9" borderId="0" xfId="2" applyNumberFormat="1" applyFont="1" applyFill="1" applyBorder="1" applyAlignment="1">
      <alignment horizontal="right" vertical="center"/>
    </xf>
    <xf numFmtId="3" fontId="5" fillId="2" borderId="0" xfId="0" applyNumberFormat="1" applyFont="1" applyFill="1"/>
    <xf numFmtId="0" fontId="4" fillId="9" borderId="1" xfId="0" applyFont="1" applyFill="1" applyBorder="1" applyAlignment="1">
      <alignment horizontal="right" vertical="center"/>
    </xf>
    <xf numFmtId="3" fontId="5" fillId="9" borderId="1" xfId="2" applyNumberFormat="1" applyFont="1" applyFill="1" applyBorder="1" applyAlignment="1">
      <alignment horizontal="right" vertical="center"/>
    </xf>
    <xf numFmtId="0" fontId="4" fillId="9" borderId="4" xfId="0" applyFont="1" applyFill="1" applyBorder="1" applyAlignment="1">
      <alignment horizontal="right" vertical="center"/>
    </xf>
    <xf numFmtId="3" fontId="5" fillId="9" borderId="4" xfId="2" applyNumberFormat="1" applyFont="1" applyFill="1" applyBorder="1" applyAlignment="1">
      <alignment horizontal="right" vertical="center"/>
    </xf>
    <xf numFmtId="0" fontId="4" fillId="2" borderId="0" xfId="0" applyFont="1" applyFill="1" applyAlignment="1">
      <alignment horizontal="right"/>
    </xf>
    <xf numFmtId="0" fontId="5" fillId="2" borderId="5" xfId="0" applyFont="1" applyFill="1" applyBorder="1"/>
    <xf numFmtId="0" fontId="4" fillId="2" borderId="5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right"/>
    </xf>
    <xf numFmtId="0" fontId="7" fillId="5" borderId="6" xfId="0" applyFont="1" applyFill="1" applyBorder="1"/>
    <xf numFmtId="43" fontId="6" fillId="5" borderId="6" xfId="0" applyNumberFormat="1" applyFont="1" applyFill="1" applyBorder="1" applyAlignment="1">
      <alignment horizontal="center"/>
    </xf>
    <xf numFmtId="3" fontId="5" fillId="2" borderId="7" xfId="1" applyNumberFormat="1" applyFont="1" applyFill="1" applyBorder="1"/>
    <xf numFmtId="3" fontId="5" fillId="2" borderId="8" xfId="1" applyNumberFormat="1" applyFont="1" applyFill="1" applyBorder="1"/>
    <xf numFmtId="0" fontId="4" fillId="6" borderId="2" xfId="0" applyFont="1" applyFill="1" applyBorder="1" applyAlignment="1">
      <alignment horizontal="right" indent="1"/>
    </xf>
    <xf numFmtId="3" fontId="5" fillId="6" borderId="2" xfId="0" applyNumberFormat="1" applyFont="1" applyFill="1" applyBorder="1"/>
    <xf numFmtId="0" fontId="4" fillId="2" borderId="0" xfId="0" applyFont="1" applyFill="1" applyBorder="1" applyAlignment="1">
      <alignment horizontal="right" indent="1"/>
    </xf>
    <xf numFmtId="3" fontId="5" fillId="2" borderId="0" xfId="0" applyNumberFormat="1" applyFont="1" applyFill="1" applyBorder="1"/>
    <xf numFmtId="0" fontId="7" fillId="7" borderId="6" xfId="0" applyFont="1" applyFill="1" applyBorder="1"/>
    <xf numFmtId="43" fontId="6" fillId="7" borderId="6" xfId="0" applyNumberFormat="1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Fill="1" applyBorder="1"/>
    <xf numFmtId="3" fontId="5" fillId="2" borderId="9" xfId="1" applyNumberFormat="1" applyFont="1" applyFill="1" applyBorder="1"/>
    <xf numFmtId="0" fontId="4" fillId="4" borderId="2" xfId="0" applyFont="1" applyFill="1" applyBorder="1" applyAlignment="1">
      <alignment horizontal="right" indent="1"/>
    </xf>
    <xf numFmtId="3" fontId="5" fillId="4" borderId="2" xfId="0" applyNumberFormat="1" applyFont="1" applyFill="1" applyBorder="1"/>
    <xf numFmtId="0" fontId="5" fillId="2" borderId="0" xfId="0" applyFont="1" applyFill="1" applyBorder="1"/>
    <xf numFmtId="0" fontId="8" fillId="2" borderId="0" xfId="3" applyFont="1" applyFill="1"/>
    <xf numFmtId="0" fontId="9" fillId="2" borderId="0" xfId="3" applyFont="1" applyFill="1"/>
    <xf numFmtId="0" fontId="10" fillId="2" borderId="10" xfId="3" applyFont="1" applyFill="1" applyBorder="1"/>
    <xf numFmtId="0" fontId="11" fillId="2" borderId="0" xfId="3" applyFont="1" applyFill="1"/>
    <xf numFmtId="164" fontId="12" fillId="8" borderId="10" xfId="3" applyNumberFormat="1" applyFont="1" applyFill="1" applyBorder="1" applyAlignment="1">
      <alignment horizontal="center" vertical="center"/>
    </xf>
    <xf numFmtId="0" fontId="12" fillId="2" borderId="10" xfId="3" applyFont="1" applyFill="1" applyBorder="1"/>
    <xf numFmtId="164" fontId="12" fillId="2" borderId="10" xfId="3" applyNumberFormat="1" applyFont="1" applyFill="1" applyBorder="1" applyAlignment="1">
      <alignment horizontal="center" vertical="center"/>
    </xf>
    <xf numFmtId="164" fontId="8" fillId="2" borderId="0" xfId="3" applyNumberFormat="1" applyFont="1" applyFill="1"/>
    <xf numFmtId="164" fontId="13" fillId="2" borderId="10" xfId="3" applyNumberFormat="1" applyFont="1" applyFill="1" applyBorder="1" applyAlignment="1">
      <alignment horizontal="center" vertical="center"/>
    </xf>
    <xf numFmtId="164" fontId="11" fillId="2" borderId="0" xfId="3" applyNumberFormat="1" applyFont="1" applyFill="1"/>
    <xf numFmtId="164" fontId="13" fillId="2" borderId="10" xfId="3" applyNumberFormat="1" applyFont="1" applyFill="1" applyBorder="1" applyAlignment="1">
      <alignment horizontal="center"/>
    </xf>
    <xf numFmtId="165" fontId="13" fillId="2" borderId="10" xfId="3" applyNumberFormat="1" applyFont="1" applyFill="1" applyBorder="1" applyAlignment="1">
      <alignment horizontal="center"/>
    </xf>
    <xf numFmtId="164" fontId="8" fillId="2" borderId="0" xfId="3" applyNumberFormat="1" applyFont="1" applyFill="1" applyBorder="1"/>
    <xf numFmtId="0" fontId="8" fillId="2" borderId="0" xfId="3" applyFont="1" applyFill="1" applyBorder="1" applyAlignment="1">
      <alignment horizontal="center" vertical="center"/>
    </xf>
    <xf numFmtId="164" fontId="8" fillId="2" borderId="0" xfId="3" applyNumberFormat="1" applyFont="1" applyFill="1" applyBorder="1" applyAlignment="1">
      <alignment horizontal="center" vertical="center"/>
    </xf>
    <xf numFmtId="0" fontId="12" fillId="8" borderId="10" xfId="3" applyFont="1" applyFill="1" applyBorder="1"/>
    <xf numFmtId="164" fontId="8" fillId="2" borderId="0" xfId="3" applyNumberFormat="1" applyFont="1" applyFill="1" applyAlignment="1">
      <alignment horizontal="right"/>
    </xf>
    <xf numFmtId="164" fontId="14" fillId="2" borderId="0" xfId="3" applyNumberFormat="1" applyFont="1" applyFill="1"/>
    <xf numFmtId="0" fontId="8" fillId="2" borderId="0" xfId="3" applyNumberFormat="1" applyFont="1" applyFill="1" applyAlignment="1">
      <alignment horizontal="right"/>
    </xf>
    <xf numFmtId="164" fontId="14" fillId="2" borderId="0" xfId="3" applyNumberFormat="1" applyFont="1" applyFill="1" applyAlignment="1">
      <alignment horizontal="right"/>
    </xf>
    <xf numFmtId="0" fontId="8" fillId="2" borderId="0" xfId="3" applyNumberFormat="1" applyFont="1" applyFill="1"/>
    <xf numFmtId="0" fontId="8" fillId="2" borderId="10" xfId="3" applyFont="1" applyFill="1" applyBorder="1"/>
    <xf numFmtId="165" fontId="12" fillId="2" borderId="10" xfId="3" applyNumberFormat="1" applyFont="1" applyFill="1" applyBorder="1" applyAlignment="1">
      <alignment horizontal="center" vertical="center"/>
    </xf>
    <xf numFmtId="165" fontId="8" fillId="2" borderId="0" xfId="3" applyNumberFormat="1" applyFont="1" applyFill="1" applyBorder="1" applyAlignment="1">
      <alignment horizontal="center" vertical="center"/>
    </xf>
    <xf numFmtId="165" fontId="8" fillId="2" borderId="0" xfId="3" applyNumberFormat="1" applyFont="1" applyFill="1"/>
    <xf numFmtId="0" fontId="8" fillId="2" borderId="0" xfId="3" applyFont="1" applyFill="1" applyBorder="1"/>
    <xf numFmtId="0" fontId="9" fillId="2" borderId="0" xfId="3" applyFont="1" applyFill="1" applyBorder="1"/>
    <xf numFmtId="0" fontId="9" fillId="2" borderId="0" xfId="3" applyFont="1" applyFill="1" applyBorder="1" applyAlignment="1">
      <alignment horizontal="right"/>
    </xf>
    <xf numFmtId="0" fontId="16" fillId="0" borderId="0" xfId="4" applyFont="1" applyFill="1" applyBorder="1" applyAlignment="1">
      <alignment vertical="center"/>
    </xf>
    <xf numFmtId="0" fontId="17" fillId="0" borderId="0" xfId="4" applyFont="1"/>
    <xf numFmtId="0" fontId="18" fillId="0" borderId="0" xfId="5" applyFill="1"/>
    <xf numFmtId="0" fontId="20" fillId="0" borderId="0" xfId="6" applyFont="1" applyFill="1" applyBorder="1" applyAlignment="1" applyProtection="1">
      <alignment horizontal="left"/>
    </xf>
    <xf numFmtId="0" fontId="21" fillId="0" borderId="0" xfId="4" applyFont="1" applyFill="1" applyBorder="1"/>
    <xf numFmtId="0" fontId="21" fillId="0" borderId="0" xfId="4" applyFont="1"/>
    <xf numFmtId="0" fontId="22" fillId="0" borderId="0" xfId="4" applyFont="1" applyFill="1" applyBorder="1"/>
    <xf numFmtId="43" fontId="23" fillId="0" borderId="0" xfId="4" applyNumberFormat="1" applyFont="1" applyFill="1" applyBorder="1" applyAlignment="1">
      <alignment horizontal="center"/>
    </xf>
    <xf numFmtId="0" fontId="23" fillId="0" borderId="0" xfId="4" applyFont="1" applyFill="1" applyBorder="1" applyAlignment="1">
      <alignment horizontal="center"/>
    </xf>
    <xf numFmtId="0" fontId="24" fillId="10" borderId="0" xfId="4" applyFont="1" applyFill="1" applyBorder="1"/>
    <xf numFmtId="0" fontId="24" fillId="10" borderId="0" xfId="4" applyFont="1" applyFill="1" applyBorder="1" applyAlignment="1">
      <alignment horizontal="center"/>
    </xf>
    <xf numFmtId="0" fontId="17" fillId="0" borderId="0" xfId="4" applyFont="1" applyFill="1" applyBorder="1"/>
    <xf numFmtId="4" fontId="17" fillId="0" borderId="7" xfId="7" applyNumberFormat="1" applyFont="1" applyFill="1" applyBorder="1"/>
    <xf numFmtId="43" fontId="17" fillId="0" borderId="0" xfId="7" applyNumberFormat="1" applyFont="1" applyFill="1" applyBorder="1"/>
    <xf numFmtId="0" fontId="17" fillId="0" borderId="0" xfId="4" applyFont="1" applyFill="1"/>
    <xf numFmtId="0" fontId="2" fillId="0" borderId="0" xfId="4" applyFont="1" applyBorder="1" applyAlignment="1">
      <alignment horizontal="right" vertical="center"/>
    </xf>
    <xf numFmtId="40" fontId="26" fillId="0" borderId="0" xfId="8" applyNumberFormat="1" applyFont="1" applyBorder="1" applyAlignment="1">
      <alignment horizontal="right" vertical="center"/>
    </xf>
    <xf numFmtId="0" fontId="2" fillId="11" borderId="13" xfId="4" applyFont="1" applyFill="1" applyBorder="1" applyAlignment="1">
      <alignment horizontal="right" vertical="center"/>
    </xf>
    <xf numFmtId="40" fontId="26" fillId="11" borderId="13" xfId="8" applyNumberFormat="1" applyFont="1" applyFill="1" applyBorder="1" applyAlignment="1">
      <alignment horizontal="right" vertical="center"/>
    </xf>
    <xf numFmtId="0" fontId="21" fillId="0" borderId="0" xfId="4" applyFont="1" applyFill="1"/>
    <xf numFmtId="4" fontId="17" fillId="0" borderId="8" xfId="7" applyNumberFormat="1" applyFont="1" applyFill="1" applyBorder="1"/>
    <xf numFmtId="0" fontId="17" fillId="0" borderId="0" xfId="4" applyFont="1" applyFill="1" applyBorder="1" applyAlignment="1">
      <alignment horizontal="right" indent="1"/>
    </xf>
    <xf numFmtId="4" fontId="17" fillId="0" borderId="0" xfId="4" applyNumberFormat="1" applyFont="1" applyFill="1" applyBorder="1"/>
    <xf numFmtId="43" fontId="17" fillId="0" borderId="0" xfId="4" applyNumberFormat="1" applyFont="1" applyFill="1" applyBorder="1"/>
    <xf numFmtId="0" fontId="27" fillId="0" borderId="0" xfId="4" applyFont="1"/>
    <xf numFmtId="4" fontId="17" fillId="0" borderId="9" xfId="7" applyNumberFormat="1" applyFont="1" applyFill="1" applyBorder="1"/>
    <xf numFmtId="0" fontId="17" fillId="0" borderId="0" xfId="4" applyFont="1" applyFill="1" applyAlignment="1">
      <alignment horizontal="right"/>
    </xf>
    <xf numFmtId="49" fontId="0" fillId="0" borderId="3" xfId="8" applyNumberFormat="1" applyFont="1" applyFill="1" applyBorder="1" applyProtection="1">
      <protection locked="0"/>
    </xf>
    <xf numFmtId="49" fontId="18" fillId="0" borderId="3" xfId="8" applyNumberFormat="1" applyFont="1" applyFill="1" applyBorder="1" applyProtection="1">
      <protection locked="0"/>
    </xf>
    <xf numFmtId="0" fontId="17" fillId="0" borderId="0" xfId="5" applyNumberFormat="1" applyFont="1" applyFill="1" applyBorder="1" applyAlignment="1" applyProtection="1">
      <alignment horizontal="right" indent="1"/>
    </xf>
    <xf numFmtId="4" fontId="17" fillId="0" borderId="0" xfId="5" applyNumberFormat="1" applyFont="1" applyFill="1" applyBorder="1" applyAlignment="1" applyProtection="1"/>
    <xf numFmtId="43" fontId="17" fillId="0" borderId="0" xfId="5" applyNumberFormat="1" applyFont="1" applyFill="1" applyBorder="1" applyAlignment="1" applyProtection="1"/>
    <xf numFmtId="0" fontId="28" fillId="0" borderId="0" xfId="4" applyFont="1" applyFill="1" applyAlignment="1">
      <alignment horizontal="left"/>
    </xf>
    <xf numFmtId="0" fontId="29" fillId="0" borderId="0" xfId="4" applyFont="1" applyFill="1" applyBorder="1"/>
    <xf numFmtId="0" fontId="17" fillId="0" borderId="0" xfId="4" applyFont="1" applyAlignment="1">
      <alignment horizontal="left"/>
    </xf>
    <xf numFmtId="164" fontId="12" fillId="8" borderId="11" xfId="3" applyNumberFormat="1" applyFont="1" applyFill="1" applyBorder="1" applyAlignment="1">
      <alignment horizontal="center" vertical="center"/>
    </xf>
    <xf numFmtId="164" fontId="12" fillId="8" borderId="12" xfId="3" applyNumberFormat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left" vertical="center"/>
    </xf>
    <xf numFmtId="0" fontId="3" fillId="2" borderId="0" xfId="0" applyFont="1" applyFill="1"/>
    <xf numFmtId="0" fontId="5" fillId="2" borderId="2" xfId="0" applyFont="1" applyFill="1" applyBorder="1" applyAlignment="1">
      <alignment horizontal="right"/>
    </xf>
    <xf numFmtId="0" fontId="21" fillId="0" borderId="0" xfId="4" applyFont="1" applyFill="1" applyBorder="1" applyAlignment="1">
      <alignment horizontal="right"/>
    </xf>
    <xf numFmtId="0" fontId="31" fillId="2" borderId="0" xfId="10" applyFont="1" applyFill="1"/>
    <xf numFmtId="49" fontId="0" fillId="0" borderId="9" xfId="8" applyNumberFormat="1" applyFont="1" applyFill="1" applyBorder="1" applyProtection="1">
      <protection locked="0"/>
    </xf>
    <xf numFmtId="49" fontId="0" fillId="0" borderId="10" xfId="8" applyNumberFormat="1" applyFont="1" applyFill="1" applyBorder="1" applyProtection="1">
      <protection locked="0"/>
    </xf>
    <xf numFmtId="4" fontId="17" fillId="0" borderId="10" xfId="7" applyNumberFormat="1" applyFont="1" applyFill="1" applyBorder="1"/>
    <xf numFmtId="49" fontId="18" fillId="0" borderId="10" xfId="8" applyNumberFormat="1" applyFont="1" applyFill="1" applyBorder="1" applyProtection="1">
      <protection locked="0"/>
    </xf>
    <xf numFmtId="0" fontId="17" fillId="0" borderId="10" xfId="4" applyFont="1" applyFill="1" applyBorder="1"/>
    <xf numFmtId="0" fontId="30" fillId="0" borderId="0" xfId="10" applyFill="1"/>
    <xf numFmtId="164" fontId="32" fillId="2" borderId="0" xfId="10" applyNumberFormat="1" applyFont="1" applyFill="1" applyAlignment="1">
      <alignment horizontal="left"/>
    </xf>
  </cellXfs>
  <cellStyles count="11">
    <cellStyle name="Comma" xfId="1" builtinId="3"/>
    <cellStyle name="Comma 2" xfId="7"/>
    <cellStyle name="Currency" xfId="2" builtinId="4"/>
    <cellStyle name="Currency 2" xfId="8"/>
    <cellStyle name="Hyperlink" xfId="10" builtinId="8"/>
    <cellStyle name="Hyperlink 2" xfId="6"/>
    <cellStyle name="Normal" xfId="0" builtinId="0"/>
    <cellStyle name="Normal 2" xfId="3"/>
    <cellStyle name="Normal 3" xfId="4"/>
    <cellStyle name="Normal 4" xfId="5"/>
    <cellStyle name="Percent 2" xfId="9"/>
  </cellStyles>
  <dxfs count="2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58"/>
      </font>
    </dxf>
    <dxf>
      <font>
        <condense val="0"/>
        <extend val="0"/>
        <color indexed="16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righ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top style="thin">
          <color indexed="55"/>
        </top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border outline="0">
        <bottom style="medium">
          <color indexed="2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major"/>
      </font>
      <fill>
        <patternFill patternType="none">
          <fgColor indexed="64"/>
          <bgColor indexed="65"/>
        </patternFill>
      </fill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maj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minor"/>
      </font>
      <fill>
        <patternFill patternType="none">
          <fgColor indexed="64"/>
          <bgColor indexed="65"/>
        </patternFill>
      </fill>
      <alignment horizontal="left" vertical="bottom" textRotation="0" wrapText="0" indent="1" justifyLastLine="0" shrinkToFit="0" readingOrder="0"/>
      <border diagonalUp="0" diagonalDown="0" outline="0">
        <left/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major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35" formatCode="_(* #,##0.00_);_(* \(#,##0.00\);_(* &quot;-&quot;??_);_(@_)"/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>
        <left style="thin">
          <color indexed="55"/>
        </left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numFmt numFmtId="4" formatCode="#,##0.00"/>
      <fill>
        <patternFill patternType="none">
          <fgColor indexed="64"/>
          <bgColor indexed="65"/>
        </patternFill>
      </fill>
      <border diagonalUp="0" diagonalDown="0" outline="0">
        <left/>
        <right style="thin">
          <color indexed="55"/>
        </right>
        <top/>
        <bottom style="thin">
          <color indexed="55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diagonalUp="0" diagonalDown="0">
        <left/>
        <right/>
        <top/>
        <bottom/>
      </border>
    </dxf>
    <dxf>
      <font>
        <strike val="0"/>
        <outline val="0"/>
        <shadow val="0"/>
        <u val="none"/>
        <vertAlign val="baseline"/>
        <color auto="1"/>
        <name val="Calibri"/>
        <scheme val="minor"/>
      </font>
      <fill>
        <patternFill patternType="none">
          <fgColor indexed="64"/>
          <bgColor indexed="65"/>
        </patternFill>
      </fill>
    </dxf>
    <dxf>
      <border outline="0">
        <bottom style="medium">
          <color indexed="23"/>
        </bottom>
      </border>
    </dxf>
    <dxf>
      <font>
        <strike val="0"/>
        <outline val="0"/>
        <shadow val="0"/>
        <u val="none"/>
        <vertAlign val="baseline"/>
        <color auto="1"/>
        <name val="Calibri Light"/>
        <scheme val="major"/>
      </font>
      <fill>
        <patternFill patternType="none">
          <fgColor indexed="64"/>
          <bgColor indexed="65"/>
        </patternFill>
      </fill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fill>
        <patternFill>
          <bgColor theme="0" tint="-4.9989318521683403E-2"/>
        </patternFill>
      </fill>
      <border diagonalUp="0" diagonalDown="0">
        <left/>
        <right/>
        <top style="double">
          <color theme="6"/>
        </top>
        <bottom/>
        <vertical/>
        <horizontal/>
      </border>
    </dxf>
    <dxf>
      <font>
        <b/>
        <color theme="0"/>
      </font>
      <fill>
        <patternFill patternType="solid">
          <fgColor theme="6"/>
          <bgColor theme="6"/>
        </patternFill>
      </fill>
      <border>
        <bottom style="thin">
          <color theme="0" tint="-0.24994659260841701"/>
        </bottom>
      </border>
    </dxf>
    <dxf>
      <font>
        <color theme="1"/>
      </font>
      <border>
        <left/>
        <right/>
        <top/>
        <bottom/>
      </border>
    </dxf>
    <dxf>
      <fill>
        <patternFill>
          <bgColor theme="0" tint="-4.9989318521683403E-2"/>
        </patternFill>
      </fill>
      <border diagonalUp="0" diagonalDown="0">
        <left/>
        <right/>
        <top/>
        <bottom/>
        <vertical/>
        <horizontal/>
      </border>
    </dxf>
    <dxf>
      <font>
        <b/>
        <color theme="1"/>
      </font>
    </dxf>
    <dxf>
      <font>
        <b/>
        <color theme="1"/>
      </font>
      <fill>
        <patternFill>
          <bgColor theme="0" tint="-4.9989318521683403E-2"/>
        </patternFill>
      </fill>
      <border diagonalUp="0" diagonalDown="0">
        <left/>
        <right/>
        <top style="double">
          <color theme="4"/>
        </top>
        <bottom/>
        <vertical/>
        <horizontal/>
      </border>
    </dxf>
    <dxf>
      <font>
        <b/>
        <color theme="0"/>
      </font>
      <fill>
        <patternFill patternType="solid">
          <fgColor auto="1"/>
          <bgColor theme="4"/>
        </patternFill>
      </fill>
      <border>
        <bottom style="thin">
          <color theme="0" tint="-0.24994659260841701"/>
        </bottom>
      </border>
    </dxf>
    <dxf>
      <font>
        <color theme="1"/>
      </font>
      <border>
        <left/>
        <right/>
        <top/>
        <bottom/>
      </border>
    </dxf>
  </dxfs>
  <tableStyles count="2" defaultTableStyle="TableStyleMedium2" defaultPivotStyle="PivotStyleLight16">
    <tableStyle name="V42_ExpenseTable" pivot="0" count="5">
      <tableStyleElement type="wholeTable" dxfId="214"/>
      <tableStyleElement type="headerRow" dxfId="213"/>
      <tableStyleElement type="totalRow" dxfId="212"/>
      <tableStyleElement type="firstColumn" dxfId="211"/>
      <tableStyleElement type="lastColumn" dxfId="210"/>
    </tableStyle>
    <tableStyle name="V42_IncomeTable" pivot="0" count="5">
      <tableStyleElement type="wholeTable" dxfId="209"/>
      <tableStyleElement type="headerRow" dxfId="208"/>
      <tableStyleElement type="totalRow" dxfId="207"/>
      <tableStyleElement type="firstColumn" dxfId="206"/>
      <tableStyleElement type="lastColumn" dxfId="205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image" Target="../media/image3.png"/><Relationship Id="rId1" Type="http://schemas.openxmlformats.org/officeDocument/2006/relationships/hyperlink" Target="http://www.millenforward.com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884463</xdr:colOff>
      <xdr:row>21</xdr:row>
      <xdr:rowOff>163286</xdr:rowOff>
    </xdr:from>
    <xdr:to>
      <xdr:col>8</xdr:col>
      <xdr:colOff>176892</xdr:colOff>
      <xdr:row>31</xdr:row>
      <xdr:rowOff>8506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40B181D8-FF64-42C9-AEA9-ACFFA11757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7606" y="4748893"/>
          <a:ext cx="3837215" cy="2158434"/>
        </a:xfrm>
        <a:prstGeom prst="rect">
          <a:avLst/>
        </a:prstGeom>
      </xdr:spPr>
    </xdr:pic>
    <xdr:clientData/>
  </xdr:twoCellAnchor>
  <xdr:twoCellAnchor editAs="oneCell">
    <xdr:from>
      <xdr:col>6</xdr:col>
      <xdr:colOff>37958</xdr:colOff>
      <xdr:row>10</xdr:row>
      <xdr:rowOff>168298</xdr:rowOff>
    </xdr:from>
    <xdr:to>
      <xdr:col>8</xdr:col>
      <xdr:colOff>85048</xdr:colOff>
      <xdr:row>18</xdr:row>
      <xdr:rowOff>205539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472A329D-9652-40D2-8F1A-80671FA513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9440494" y="2413477"/>
          <a:ext cx="3462483" cy="16837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180976</xdr:colOff>
      <xdr:row>2</xdr:row>
      <xdr:rowOff>28575</xdr:rowOff>
    </xdr:from>
    <xdr:to>
      <xdr:col>3</xdr:col>
      <xdr:colOff>523876</xdr:colOff>
      <xdr:row>7</xdr:row>
      <xdr:rowOff>177094</xdr:rowOff>
    </xdr:to>
    <xdr:pic>
      <xdr:nvPicPr>
        <xdr:cNvPr id="6" name="Picture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E97CABE-1DF2-486A-84E0-8F07873CC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00176" y="542925"/>
          <a:ext cx="2933700" cy="1358194"/>
        </a:xfrm>
        <a:prstGeom prst="rect">
          <a:avLst/>
        </a:prstGeom>
      </xdr:spPr>
    </xdr:pic>
    <xdr:clientData/>
  </xdr:twoCellAnchor>
  <xdr:twoCellAnchor editAs="oneCell">
    <xdr:from>
      <xdr:col>4</xdr:col>
      <xdr:colOff>485775</xdr:colOff>
      <xdr:row>2</xdr:row>
      <xdr:rowOff>95250</xdr:rowOff>
    </xdr:from>
    <xdr:to>
      <xdr:col>8</xdr:col>
      <xdr:colOff>371475</xdr:colOff>
      <xdr:row>8</xdr:row>
      <xdr:rowOff>130374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E08B34-84F2-4D7E-9EF3-8F3F0F7A27E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8250" y="552450"/>
          <a:ext cx="2619375" cy="147339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1323976</xdr:colOff>
      <xdr:row>11</xdr:row>
      <xdr:rowOff>123826</xdr:rowOff>
    </xdr:from>
    <xdr:to>
      <xdr:col>9</xdr:col>
      <xdr:colOff>66675</xdr:colOff>
      <xdr:row>31</xdr:row>
      <xdr:rowOff>152400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1EF857B-86C4-4BFC-961E-99E87319ECE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72176" y="2181226"/>
          <a:ext cx="3267074" cy="3267074"/>
        </a:xfrm>
        <a:prstGeom prst="rect">
          <a:avLst/>
        </a:prstGeom>
      </xdr:spPr>
    </xdr:pic>
    <xdr:clientData/>
  </xdr:twoCellAnchor>
  <xdr:twoCellAnchor editAs="oneCell">
    <xdr:from>
      <xdr:col>5</xdr:col>
      <xdr:colOff>1209676</xdr:colOff>
      <xdr:row>29</xdr:row>
      <xdr:rowOff>85725</xdr:rowOff>
    </xdr:from>
    <xdr:to>
      <xdr:col>9</xdr:col>
      <xdr:colOff>209551</xdr:colOff>
      <xdr:row>41</xdr:row>
      <xdr:rowOff>125016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D08E740-7E01-4883-8454-FD50E9A52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57876" y="5057775"/>
          <a:ext cx="3524250" cy="198239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al%20Estate/Real%20Estate/1717%206th%20Pl%20Cir/1717%206th%20Place%20Circle%20NW%20CenterPoint%20010116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XAPFS01\JASULLIV$\Personal\James\Family\My%20Budget\Ma%20Financial%20Aug%20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xapfs01\jasulliv$\James\Great%20Information\Debt\Real%20debt-reduction-calculator%20and%20Budget%20010516%20Ma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LXAPFS01\JASULLIV$\Personal\James\Family\My%20Budget\Get%20Out%20Of%20Deb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ort term numbers"/>
      <sheetName val="Long Term Numbers"/>
      <sheetName val="Loan Calculator"/>
      <sheetName val="Actual Payment Cal"/>
      <sheetName val="CreditCardPayoff"/>
      <sheetName val="Help"/>
      <sheetName val="Sheet3"/>
    </sheetNames>
    <sheetDataSet>
      <sheetData sheetId="0" refreshError="1"/>
      <sheetData sheetId="1" refreshError="1"/>
      <sheetData sheetId="2">
        <row r="1">
          <cell r="A1" t="str">
            <v>Loan Calculator with Extra Payments</v>
          </cell>
        </row>
        <row r="2">
          <cell r="A2" t="str">
            <v>Account number 0001717</v>
          </cell>
        </row>
        <row r="3">
          <cell r="D3" t="str">
            <v>Enter values</v>
          </cell>
          <cell r="F3" t="str">
            <v>Instructions</v>
          </cell>
        </row>
        <row r="4">
          <cell r="A4" t="str">
            <v>Loan amount</v>
          </cell>
          <cell r="D4">
            <v>58000</v>
          </cell>
          <cell r="F4" t="str">
            <v>Must be between 1 and 30 years.</v>
          </cell>
        </row>
        <row r="5">
          <cell r="A5" t="str">
            <v>Annual interest rate</v>
          </cell>
          <cell r="D5">
            <v>0.09</v>
          </cell>
          <cell r="F5" t="str">
            <v>If your extra payments vary, enter them in the table below.</v>
          </cell>
        </row>
        <row r="6">
          <cell r="A6" t="str">
            <v>Loan period in years</v>
          </cell>
          <cell r="D6">
            <v>10</v>
          </cell>
        </row>
        <row r="7">
          <cell r="A7" t="str">
            <v>Start date of loan</v>
          </cell>
          <cell r="D7">
            <v>41730</v>
          </cell>
        </row>
        <row r="8">
          <cell r="A8" t="str">
            <v>Optional extra payments</v>
          </cell>
          <cell r="D8">
            <v>0</v>
          </cell>
        </row>
        <row r="11">
          <cell r="A11" t="str">
            <v>Scheduled monthly payment</v>
          </cell>
          <cell r="D11">
            <v>734.71948775144699</v>
          </cell>
        </row>
        <row r="12">
          <cell r="A12" t="str">
            <v>Scheduled number of payments</v>
          </cell>
          <cell r="D12">
            <v>120</v>
          </cell>
        </row>
        <row r="13">
          <cell r="A13" t="str">
            <v>Actual number of payments</v>
          </cell>
          <cell r="D13">
            <v>133</v>
          </cell>
        </row>
        <row r="14">
          <cell r="A14" t="str">
            <v>Total of early payments</v>
          </cell>
          <cell r="D14">
            <v>25.3</v>
          </cell>
        </row>
        <row r="15">
          <cell r="A15" t="str">
            <v>Total interest</v>
          </cell>
          <cell r="D15">
            <v>35247.158858612172</v>
          </cell>
        </row>
        <row r="17">
          <cell r="A17" t="str">
            <v>No.</v>
          </cell>
          <cell r="B17" t="str">
            <v>Payment Date</v>
          </cell>
          <cell r="C17" t="str">
            <v>Beginning Balance</v>
          </cell>
          <cell r="D17" t="str">
            <v>Scheduled Payment</v>
          </cell>
          <cell r="E17" t="str">
            <v>Extra Payment</v>
          </cell>
          <cell r="F17" t="str">
            <v>Total Payment</v>
          </cell>
          <cell r="G17" t="str">
            <v>Principal</v>
          </cell>
          <cell r="H17" t="str">
            <v>Interest</v>
          </cell>
          <cell r="I17" t="str">
            <v>Ending Balance</v>
          </cell>
        </row>
        <row r="18">
          <cell r="A18">
            <v>1</v>
          </cell>
          <cell r="B18">
            <v>41730</v>
          </cell>
          <cell r="C18">
            <v>58000</v>
          </cell>
          <cell r="D18">
            <v>734.71948775144699</v>
          </cell>
          <cell r="E18">
            <v>25.3</v>
          </cell>
          <cell r="F18">
            <v>760.01948775144695</v>
          </cell>
          <cell r="G18">
            <v>325.01948775144695</v>
          </cell>
          <cell r="H18">
            <v>435</v>
          </cell>
          <cell r="I18">
            <v>57674.980512248556</v>
          </cell>
        </row>
        <row r="19">
          <cell r="A19">
            <v>2</v>
          </cell>
          <cell r="B19">
            <v>41760</v>
          </cell>
          <cell r="C19">
            <v>57674.980512248556</v>
          </cell>
          <cell r="D19">
            <v>734.71948775144699</v>
          </cell>
          <cell r="E19">
            <v>0</v>
          </cell>
          <cell r="F19">
            <v>734.71948775144699</v>
          </cell>
          <cell r="G19">
            <v>302.1571339095828</v>
          </cell>
          <cell r="H19">
            <v>432.56235384186419</v>
          </cell>
          <cell r="I19">
            <v>57372.823378338973</v>
          </cell>
        </row>
        <row r="20">
          <cell r="A20">
            <v>3</v>
          </cell>
          <cell r="B20">
            <v>41791</v>
          </cell>
          <cell r="C20">
            <v>57372.823378338973</v>
          </cell>
          <cell r="D20">
            <v>734.71948775144699</v>
          </cell>
          <cell r="E20">
            <v>0</v>
          </cell>
          <cell r="F20">
            <v>734.71948775144699</v>
          </cell>
          <cell r="G20">
            <v>304.42331241390468</v>
          </cell>
          <cell r="H20">
            <v>430.29617533754231</v>
          </cell>
          <cell r="I20">
            <v>57068.400065925067</v>
          </cell>
        </row>
        <row r="21">
          <cell r="A21">
            <v>4</v>
          </cell>
          <cell r="B21">
            <v>41821</v>
          </cell>
          <cell r="C21">
            <v>57068.400065925067</v>
          </cell>
          <cell r="D21">
            <v>734.71948775144699</v>
          </cell>
          <cell r="E21">
            <v>0</v>
          </cell>
          <cell r="F21">
            <v>734.71948775144699</v>
          </cell>
          <cell r="G21">
            <v>306.70648725700897</v>
          </cell>
          <cell r="H21">
            <v>428.01300049443802</v>
          </cell>
          <cell r="I21">
            <v>56761.693578668055</v>
          </cell>
        </row>
        <row r="22">
          <cell r="A22">
            <v>5</v>
          </cell>
          <cell r="B22">
            <v>41852</v>
          </cell>
          <cell r="C22">
            <v>56761.693578668055</v>
          </cell>
          <cell r="D22">
            <v>734.71948775144699</v>
          </cell>
          <cell r="E22">
            <v>0</v>
          </cell>
          <cell r="F22">
            <v>734.71948775144699</v>
          </cell>
          <cell r="G22">
            <v>309.00678591143662</v>
          </cell>
          <cell r="H22">
            <v>425.71270184001037</v>
          </cell>
          <cell r="I22">
            <v>56452.68679275662</v>
          </cell>
        </row>
        <row r="23">
          <cell r="A23">
            <v>6</v>
          </cell>
          <cell r="B23">
            <v>41883</v>
          </cell>
          <cell r="C23">
            <v>56452.68679275662</v>
          </cell>
          <cell r="D23">
            <v>734</v>
          </cell>
          <cell r="E23">
            <v>0</v>
          </cell>
          <cell r="F23">
            <v>734</v>
          </cell>
          <cell r="G23">
            <v>310.60484905432537</v>
          </cell>
          <cell r="H23">
            <v>423.39515094567463</v>
          </cell>
          <cell r="I23">
            <v>56142.081943702295</v>
          </cell>
        </row>
        <row r="24">
          <cell r="A24">
            <v>7</v>
          </cell>
          <cell r="B24">
            <v>41913</v>
          </cell>
          <cell r="C24">
            <v>56142.081943702295</v>
          </cell>
          <cell r="D24">
            <v>734.71948775144699</v>
          </cell>
          <cell r="E24">
            <v>0</v>
          </cell>
          <cell r="F24">
            <v>734.71948775144699</v>
          </cell>
          <cell r="G24">
            <v>313.65387317367976</v>
          </cell>
          <cell r="H24">
            <v>421.06561457776724</v>
          </cell>
          <cell r="I24">
            <v>55828.428070528615</v>
          </cell>
        </row>
        <row r="25">
          <cell r="A25">
            <v>8</v>
          </cell>
          <cell r="B25">
            <v>41944</v>
          </cell>
          <cell r="C25">
            <v>55828.428070528615</v>
          </cell>
          <cell r="D25">
            <v>734.71948775144699</v>
          </cell>
          <cell r="E25">
            <v>0</v>
          </cell>
          <cell r="F25">
            <v>734.71948775144699</v>
          </cell>
          <cell r="G25">
            <v>316.00627722248242</v>
          </cell>
          <cell r="H25">
            <v>418.71321052896457</v>
          </cell>
          <cell r="I25">
            <v>55512.42179330613</v>
          </cell>
        </row>
        <row r="26">
          <cell r="A26">
            <v>9</v>
          </cell>
          <cell r="B26">
            <v>41974</v>
          </cell>
          <cell r="C26">
            <v>55512.42179330613</v>
          </cell>
          <cell r="D26">
            <v>734.71948775144699</v>
          </cell>
          <cell r="E26">
            <v>0</v>
          </cell>
          <cell r="F26">
            <v>734.71948775144699</v>
          </cell>
          <cell r="G26">
            <v>318.37632430165098</v>
          </cell>
          <cell r="H26">
            <v>416.34316344979601</v>
          </cell>
          <cell r="I26">
            <v>55194.045469004479</v>
          </cell>
        </row>
        <row r="27">
          <cell r="A27">
            <v>10</v>
          </cell>
          <cell r="B27">
            <v>42005</v>
          </cell>
          <cell r="C27">
            <v>55194.045469004479</v>
          </cell>
          <cell r="D27">
            <v>734.71948775144699</v>
          </cell>
          <cell r="E27">
            <v>0</v>
          </cell>
          <cell r="F27">
            <v>734.71948775144699</v>
          </cell>
          <cell r="G27">
            <v>320.76414673391344</v>
          </cell>
          <cell r="H27">
            <v>413.95534101753356</v>
          </cell>
          <cell r="I27">
            <v>54873.281322270566</v>
          </cell>
        </row>
        <row r="28">
          <cell r="A28">
            <v>11</v>
          </cell>
          <cell r="B28">
            <v>42036</v>
          </cell>
          <cell r="C28">
            <v>54873.281322270566</v>
          </cell>
          <cell r="D28">
            <v>734.71948775144699</v>
          </cell>
          <cell r="E28">
            <v>0</v>
          </cell>
          <cell r="F28">
            <v>734.71948775144699</v>
          </cell>
          <cell r="G28">
            <v>323.16987783441772</v>
          </cell>
          <cell r="H28">
            <v>411.54960991702927</v>
          </cell>
          <cell r="I28">
            <v>54550.111444436152</v>
          </cell>
        </row>
        <row r="29">
          <cell r="A29">
            <v>12</v>
          </cell>
          <cell r="B29">
            <v>42064</v>
          </cell>
          <cell r="C29">
            <v>54550.111444436152</v>
          </cell>
          <cell r="D29">
            <v>734.71948775144699</v>
          </cell>
          <cell r="E29">
            <v>0</v>
          </cell>
          <cell r="F29">
            <v>734.71948775144699</v>
          </cell>
          <cell r="G29">
            <v>325.59365191817585</v>
          </cell>
          <cell r="H29">
            <v>409.12583583327114</v>
          </cell>
          <cell r="I29">
            <v>54224.517792517974</v>
          </cell>
        </row>
        <row r="30">
          <cell r="A30">
            <v>13</v>
          </cell>
          <cell r="B30">
            <v>42095</v>
          </cell>
          <cell r="C30">
            <v>54224.517792517974</v>
          </cell>
          <cell r="D30">
            <v>734.71948775144699</v>
          </cell>
          <cell r="E30">
            <v>0</v>
          </cell>
          <cell r="F30">
            <v>734.71948775144699</v>
          </cell>
          <cell r="G30">
            <v>328.03560430756221</v>
          </cell>
          <cell r="H30">
            <v>406.68388344388478</v>
          </cell>
          <cell r="I30">
            <v>53896.482188210415</v>
          </cell>
        </row>
        <row r="31">
          <cell r="A31">
            <v>14</v>
          </cell>
          <cell r="B31">
            <v>42125</v>
          </cell>
          <cell r="C31">
            <v>53896.482188210415</v>
          </cell>
          <cell r="D31">
            <v>734.71948775144699</v>
          </cell>
          <cell r="E31">
            <v>0</v>
          </cell>
          <cell r="F31">
            <v>734.71948775144699</v>
          </cell>
          <cell r="G31">
            <v>330.49587133986887</v>
          </cell>
          <cell r="H31">
            <v>404.22361641157812</v>
          </cell>
          <cell r="I31">
            <v>53565.986316870549</v>
          </cell>
        </row>
        <row r="32">
          <cell r="A32">
            <v>15</v>
          </cell>
          <cell r="B32">
            <v>42156</v>
          </cell>
          <cell r="C32">
            <v>53565.986316870549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401.74489737652908</v>
          </cell>
          <cell r="I32">
            <v>53565.986316870549</v>
          </cell>
        </row>
        <row r="33">
          <cell r="A33">
            <v>16</v>
          </cell>
          <cell r="B33">
            <v>42186</v>
          </cell>
          <cell r="C33">
            <v>53565.986316870549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401.74489737652908</v>
          </cell>
          <cell r="I33">
            <v>53565.986316870549</v>
          </cell>
        </row>
        <row r="34">
          <cell r="A34">
            <v>17</v>
          </cell>
          <cell r="B34">
            <v>42217</v>
          </cell>
          <cell r="C34">
            <v>53565.986316870549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401.74489737652908</v>
          </cell>
          <cell r="I34">
            <v>53565.986316870549</v>
          </cell>
        </row>
        <row r="35">
          <cell r="A35">
            <v>18</v>
          </cell>
          <cell r="B35">
            <v>42248</v>
          </cell>
          <cell r="C35">
            <v>53565.986316870549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401.74489737652908</v>
          </cell>
          <cell r="I35">
            <v>53565.986316870549</v>
          </cell>
        </row>
        <row r="36">
          <cell r="A36">
            <v>19</v>
          </cell>
          <cell r="B36">
            <v>42278</v>
          </cell>
          <cell r="C36">
            <v>53565.986316870549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401.74489737652908</v>
          </cell>
          <cell r="I36">
            <v>53565.986316870549</v>
          </cell>
        </row>
        <row r="37">
          <cell r="A37">
            <v>20</v>
          </cell>
          <cell r="B37">
            <v>42309</v>
          </cell>
          <cell r="C37">
            <v>53565.986316870549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401.74489737652908</v>
          </cell>
          <cell r="I37">
            <v>53565.986316870549</v>
          </cell>
        </row>
        <row r="38">
          <cell r="A38">
            <v>21</v>
          </cell>
          <cell r="B38">
            <v>42339</v>
          </cell>
          <cell r="C38">
            <v>53565.986316870549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401.74489737652908</v>
          </cell>
          <cell r="I38">
            <v>53565.986316870549</v>
          </cell>
        </row>
        <row r="39">
          <cell r="A39">
            <v>22</v>
          </cell>
          <cell r="B39">
            <v>42370</v>
          </cell>
          <cell r="C39">
            <v>53565.986316870549</v>
          </cell>
          <cell r="D39">
            <v>734.71948775144699</v>
          </cell>
          <cell r="E39">
            <v>0</v>
          </cell>
          <cell r="F39">
            <v>734.71948775144699</v>
          </cell>
          <cell r="G39">
            <v>332.97459037491791</v>
          </cell>
          <cell r="H39">
            <v>401.74489737652908</v>
          </cell>
          <cell r="I39">
            <v>53233.011726495628</v>
          </cell>
        </row>
        <row r="40">
          <cell r="A40">
            <v>23</v>
          </cell>
          <cell r="B40">
            <v>42401</v>
          </cell>
          <cell r="C40">
            <v>53233.011726495628</v>
          </cell>
          <cell r="D40">
            <v>734.71948775144699</v>
          </cell>
          <cell r="E40">
            <v>0</v>
          </cell>
          <cell r="F40">
            <v>734.71948775144699</v>
          </cell>
          <cell r="G40">
            <v>335.47189980272981</v>
          </cell>
          <cell r="H40">
            <v>399.24758794871718</v>
          </cell>
          <cell r="I40">
            <v>52897.539826692897</v>
          </cell>
        </row>
        <row r="41">
          <cell r="A41">
            <v>24</v>
          </cell>
          <cell r="B41">
            <v>42430</v>
          </cell>
          <cell r="C41">
            <v>52897.539826692897</v>
          </cell>
          <cell r="D41">
            <v>734.71948775144699</v>
          </cell>
          <cell r="E41">
            <v>0</v>
          </cell>
          <cell r="F41">
            <v>734.71948775144699</v>
          </cell>
          <cell r="G41">
            <v>337.98793905125029</v>
          </cell>
          <cell r="H41">
            <v>396.7315487001967</v>
          </cell>
          <cell r="I41">
            <v>52559.551887641646</v>
          </cell>
        </row>
        <row r="42">
          <cell r="A42">
            <v>25</v>
          </cell>
          <cell r="B42">
            <v>42461</v>
          </cell>
          <cell r="C42">
            <v>52559.551887641646</v>
          </cell>
          <cell r="D42">
            <v>734.71948775144699</v>
          </cell>
          <cell r="E42">
            <v>0</v>
          </cell>
          <cell r="F42">
            <v>734.71948775144699</v>
          </cell>
          <cell r="G42">
            <v>340.52284859413464</v>
          </cell>
          <cell r="H42">
            <v>394.19663915731235</v>
          </cell>
          <cell r="I42">
            <v>52219.029039047513</v>
          </cell>
        </row>
        <row r="43">
          <cell r="A43">
            <v>26</v>
          </cell>
          <cell r="B43">
            <v>42491</v>
          </cell>
          <cell r="C43">
            <v>52219.029039047513</v>
          </cell>
          <cell r="D43">
            <v>734.71948775144699</v>
          </cell>
          <cell r="E43">
            <v>0</v>
          </cell>
          <cell r="F43">
            <v>734.71948775144699</v>
          </cell>
          <cell r="G43">
            <v>343.07676995859066</v>
          </cell>
          <cell r="H43">
            <v>391.64271779285633</v>
          </cell>
          <cell r="I43">
            <v>51875.952269088921</v>
          </cell>
        </row>
        <row r="44">
          <cell r="A44">
            <v>27</v>
          </cell>
          <cell r="B44">
            <v>42522</v>
          </cell>
          <cell r="C44">
            <v>51875.952269088921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389.06964201816686</v>
          </cell>
          <cell r="I44">
            <v>51875.952269088921</v>
          </cell>
        </row>
        <row r="45">
          <cell r="A45">
            <v>28</v>
          </cell>
          <cell r="B45">
            <v>42552</v>
          </cell>
          <cell r="C45">
            <v>51875.952269088921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389.06964201816686</v>
          </cell>
          <cell r="I45">
            <v>51875.952269088921</v>
          </cell>
        </row>
        <row r="46">
          <cell r="A46">
            <v>29</v>
          </cell>
          <cell r="B46">
            <v>42583</v>
          </cell>
          <cell r="C46">
            <v>51875.952269088921</v>
          </cell>
          <cell r="D46">
            <v>734</v>
          </cell>
          <cell r="E46">
            <v>0</v>
          </cell>
          <cell r="F46">
            <v>734</v>
          </cell>
          <cell r="G46">
            <v>344.93035798183314</v>
          </cell>
          <cell r="H46">
            <v>389.06964201816686</v>
          </cell>
          <cell r="I46">
            <v>51531.021911107091</v>
          </cell>
        </row>
        <row r="47">
          <cell r="A47">
            <v>30</v>
          </cell>
          <cell r="B47">
            <v>42614</v>
          </cell>
          <cell r="C47">
            <v>51531.021911107091</v>
          </cell>
          <cell r="D47">
            <v>734.71948775144699</v>
          </cell>
          <cell r="E47">
            <v>0</v>
          </cell>
          <cell r="F47">
            <v>734.71948775144699</v>
          </cell>
          <cell r="G47">
            <v>348.23682341814384</v>
          </cell>
          <cell r="H47">
            <v>386.48266433330315</v>
          </cell>
          <cell r="I47">
            <v>51182.78508768895</v>
          </cell>
        </row>
        <row r="48">
          <cell r="A48">
            <v>31</v>
          </cell>
          <cell r="B48">
            <v>42644</v>
          </cell>
          <cell r="C48">
            <v>51182.78508768895</v>
          </cell>
          <cell r="D48">
            <v>734.71948775144699</v>
          </cell>
          <cell r="E48">
            <v>0</v>
          </cell>
          <cell r="F48">
            <v>734.71948775144699</v>
          </cell>
          <cell r="G48">
            <v>350.84859959377985</v>
          </cell>
          <cell r="H48">
            <v>383.87088815766714</v>
          </cell>
          <cell r="I48">
            <v>50831.936488095169</v>
          </cell>
        </row>
        <row r="49">
          <cell r="A49">
            <v>32</v>
          </cell>
          <cell r="B49">
            <v>42675</v>
          </cell>
          <cell r="C49">
            <v>50831.936488095169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381.23952366071376</v>
          </cell>
          <cell r="I49">
            <v>50831.936488095169</v>
          </cell>
        </row>
        <row r="50">
          <cell r="A50">
            <v>33</v>
          </cell>
          <cell r="B50">
            <v>42705</v>
          </cell>
          <cell r="C50">
            <v>50831.936488095169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381.23952366071376</v>
          </cell>
          <cell r="I50">
            <v>50831.936488095169</v>
          </cell>
        </row>
        <row r="51">
          <cell r="A51">
            <v>34</v>
          </cell>
          <cell r="B51">
            <v>42736</v>
          </cell>
          <cell r="C51">
            <v>50831.936488095169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381.23952366071376</v>
          </cell>
          <cell r="I51">
            <v>50831.936488095169</v>
          </cell>
        </row>
        <row r="52">
          <cell r="A52">
            <v>35</v>
          </cell>
          <cell r="B52">
            <v>42767</v>
          </cell>
          <cell r="C52">
            <v>50831.936488095169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381.23952366071376</v>
          </cell>
          <cell r="I52">
            <v>50831.936488095169</v>
          </cell>
        </row>
        <row r="53">
          <cell r="A53">
            <v>36</v>
          </cell>
          <cell r="B53">
            <v>42795</v>
          </cell>
          <cell r="C53">
            <v>50831.936488095169</v>
          </cell>
          <cell r="D53">
            <v>734.71948775144699</v>
          </cell>
          <cell r="E53">
            <v>0</v>
          </cell>
          <cell r="F53">
            <v>734.71948775144699</v>
          </cell>
          <cell r="G53">
            <v>353.47996409073323</v>
          </cell>
          <cell r="H53">
            <v>381.23952366071376</v>
          </cell>
          <cell r="I53">
            <v>50478.456524004432</v>
          </cell>
        </row>
        <row r="54">
          <cell r="A54">
            <v>37</v>
          </cell>
          <cell r="B54">
            <v>42826</v>
          </cell>
          <cell r="C54">
            <v>50478.456524004432</v>
          </cell>
          <cell r="D54">
            <v>734.71948775144699</v>
          </cell>
          <cell r="E54">
            <v>0</v>
          </cell>
          <cell r="F54">
            <v>734.71948775144699</v>
          </cell>
          <cell r="G54">
            <v>356.13106382141376</v>
          </cell>
          <cell r="H54">
            <v>378.58842393003323</v>
          </cell>
          <cell r="I54">
            <v>50122.325460183019</v>
          </cell>
        </row>
        <row r="55">
          <cell r="A55">
            <v>38</v>
          </cell>
          <cell r="B55">
            <v>42856</v>
          </cell>
          <cell r="C55">
            <v>50122.325460183019</v>
          </cell>
          <cell r="D55">
            <v>734.71948775144699</v>
          </cell>
          <cell r="E55">
            <v>0</v>
          </cell>
          <cell r="F55">
            <v>734.71948775144699</v>
          </cell>
          <cell r="G55">
            <v>358.80204680007438</v>
          </cell>
          <cell r="H55">
            <v>375.91744095137261</v>
          </cell>
          <cell r="I55">
            <v>49763.523413382944</v>
          </cell>
        </row>
        <row r="56">
          <cell r="A56">
            <v>39</v>
          </cell>
          <cell r="B56">
            <v>42887</v>
          </cell>
          <cell r="C56">
            <v>49763.523413382944</v>
          </cell>
          <cell r="D56">
            <v>734.71948775144699</v>
          </cell>
          <cell r="E56">
            <v>0</v>
          </cell>
          <cell r="F56">
            <v>734.71948775144699</v>
          </cell>
          <cell r="G56">
            <v>361.49306215107492</v>
          </cell>
          <cell r="H56">
            <v>373.22642560037207</v>
          </cell>
          <cell r="I56">
            <v>49402.030351231871</v>
          </cell>
        </row>
        <row r="57">
          <cell r="A57">
            <v>40</v>
          </cell>
          <cell r="B57">
            <v>42917</v>
          </cell>
          <cell r="C57">
            <v>49402.030351231871</v>
          </cell>
          <cell r="D57">
            <v>734.71948775144699</v>
          </cell>
          <cell r="E57">
            <v>0</v>
          </cell>
          <cell r="F57">
            <v>734.71948775144699</v>
          </cell>
          <cell r="G57">
            <v>364.20426011720798</v>
          </cell>
          <cell r="H57">
            <v>370.51522763423901</v>
          </cell>
          <cell r="I57">
            <v>49037.826091114664</v>
          </cell>
        </row>
        <row r="58">
          <cell r="A58">
            <v>41</v>
          </cell>
          <cell r="B58">
            <v>42948</v>
          </cell>
          <cell r="C58">
            <v>49037.826091114664</v>
          </cell>
          <cell r="D58">
            <v>734.71948775144699</v>
          </cell>
          <cell r="E58">
            <v>0</v>
          </cell>
          <cell r="F58">
            <v>734.71948775144699</v>
          </cell>
          <cell r="G58">
            <v>366.93579206808698</v>
          </cell>
          <cell r="H58">
            <v>367.78369568336001</v>
          </cell>
          <cell r="I58">
            <v>48670.890299046579</v>
          </cell>
        </row>
        <row r="59">
          <cell r="A59">
            <v>42</v>
          </cell>
          <cell r="B59">
            <v>42979</v>
          </cell>
          <cell r="C59">
            <v>48670.890299046579</v>
          </cell>
          <cell r="D59">
            <v>734.71948775144699</v>
          </cell>
          <cell r="E59">
            <v>0</v>
          </cell>
          <cell r="F59">
            <v>734.71948775144699</v>
          </cell>
          <cell r="G59">
            <v>369.68781050859764</v>
          </cell>
          <cell r="H59">
            <v>365.03167724284936</v>
          </cell>
          <cell r="I59">
            <v>48301.20248853798</v>
          </cell>
        </row>
        <row r="60">
          <cell r="A60">
            <v>43</v>
          </cell>
          <cell r="B60">
            <v>43009</v>
          </cell>
          <cell r="C60">
            <v>48301.20248853798</v>
          </cell>
          <cell r="D60">
            <v>734.71948775144699</v>
          </cell>
          <cell r="E60">
            <v>0</v>
          </cell>
          <cell r="F60">
            <v>734.71948775144699</v>
          </cell>
          <cell r="G60">
            <v>372.46046908741215</v>
          </cell>
          <cell r="H60">
            <v>362.25901866403484</v>
          </cell>
          <cell r="I60">
            <v>47928.742019450568</v>
          </cell>
        </row>
        <row r="61">
          <cell r="A61">
            <v>44</v>
          </cell>
          <cell r="B61">
            <v>43040</v>
          </cell>
          <cell r="C61">
            <v>47928.742019450568</v>
          </cell>
          <cell r="D61">
            <v>734.71948775144699</v>
          </cell>
          <cell r="E61">
            <v>0</v>
          </cell>
          <cell r="F61">
            <v>734.71948775144699</v>
          </cell>
          <cell r="G61">
            <v>375.25392260556771</v>
          </cell>
          <cell r="H61">
            <v>359.46556514587928</v>
          </cell>
          <cell r="I61">
            <v>47553.488096845002</v>
          </cell>
        </row>
        <row r="62">
          <cell r="A62">
            <v>45</v>
          </cell>
          <cell r="B62">
            <v>43070</v>
          </cell>
          <cell r="C62">
            <v>47553.488096845002</v>
          </cell>
          <cell r="D62">
            <v>734.71948775144699</v>
          </cell>
          <cell r="E62">
            <v>0</v>
          </cell>
          <cell r="F62">
            <v>734.71948775144699</v>
          </cell>
          <cell r="G62">
            <v>378.06832702510945</v>
          </cell>
          <cell r="H62">
            <v>356.65116072633754</v>
          </cell>
          <cell r="I62">
            <v>47175.419769819891</v>
          </cell>
        </row>
        <row r="63">
          <cell r="A63">
            <v>46</v>
          </cell>
          <cell r="B63">
            <v>43101</v>
          </cell>
          <cell r="C63">
            <v>47175.419769819891</v>
          </cell>
          <cell r="D63">
            <v>734.71948775144699</v>
          </cell>
          <cell r="E63">
            <v>0</v>
          </cell>
          <cell r="F63">
            <v>734.71948775144699</v>
          </cell>
          <cell r="G63">
            <v>380.90383947779782</v>
          </cell>
          <cell r="H63">
            <v>353.81564827364917</v>
          </cell>
          <cell r="I63">
            <v>46794.515930342095</v>
          </cell>
        </row>
        <row r="64">
          <cell r="A64">
            <v>47</v>
          </cell>
          <cell r="B64">
            <v>43132</v>
          </cell>
          <cell r="C64">
            <v>46794.515930342095</v>
          </cell>
          <cell r="D64">
            <v>734.71948775144699</v>
          </cell>
          <cell r="E64">
            <v>0</v>
          </cell>
          <cell r="F64">
            <v>734.71948775144699</v>
          </cell>
          <cell r="G64">
            <v>383.76061827388128</v>
          </cell>
          <cell r="H64">
            <v>350.95886947756571</v>
          </cell>
          <cell r="I64">
            <v>46410.755312068213</v>
          </cell>
        </row>
        <row r="65">
          <cell r="A65">
            <v>48</v>
          </cell>
          <cell r="B65">
            <v>43160</v>
          </cell>
          <cell r="C65">
            <v>46410.755312068213</v>
          </cell>
          <cell r="D65">
            <v>734.71948775144699</v>
          </cell>
          <cell r="E65">
            <v>0</v>
          </cell>
          <cell r="F65">
            <v>734.71948775144699</v>
          </cell>
          <cell r="G65">
            <v>386.6388229109354</v>
          </cell>
          <cell r="H65">
            <v>348.08066484051159</v>
          </cell>
          <cell r="I65">
            <v>46024.116489157277</v>
          </cell>
        </row>
        <row r="66">
          <cell r="A66">
            <v>49</v>
          </cell>
          <cell r="B66">
            <v>43191</v>
          </cell>
          <cell r="C66">
            <v>46024.116489157277</v>
          </cell>
          <cell r="D66">
            <v>734.71948775144699</v>
          </cell>
          <cell r="E66">
            <v>0</v>
          </cell>
          <cell r="F66">
            <v>734.71948775144699</v>
          </cell>
          <cell r="G66">
            <v>389.53861408276742</v>
          </cell>
          <cell r="H66">
            <v>345.18087366867957</v>
          </cell>
          <cell r="I66">
            <v>45634.577875074508</v>
          </cell>
        </row>
        <row r="67">
          <cell r="A67">
            <v>50</v>
          </cell>
          <cell r="B67">
            <v>43221</v>
          </cell>
          <cell r="C67">
            <v>45634.577875074508</v>
          </cell>
          <cell r="D67">
            <v>734.71948775144699</v>
          </cell>
          <cell r="E67">
            <v>0</v>
          </cell>
          <cell r="F67">
            <v>734.71948775144699</v>
          </cell>
          <cell r="G67">
            <v>392.46015368838817</v>
          </cell>
          <cell r="H67">
            <v>342.25933406305882</v>
          </cell>
          <cell r="I67">
            <v>45242.117721386123</v>
          </cell>
        </row>
        <row r="68">
          <cell r="A68">
            <v>51</v>
          </cell>
          <cell r="B68">
            <v>43252</v>
          </cell>
          <cell r="C68">
            <v>45242.117721386123</v>
          </cell>
          <cell r="D68">
            <v>734.71948775144699</v>
          </cell>
          <cell r="E68">
            <v>0</v>
          </cell>
          <cell r="F68">
            <v>734.71948775144699</v>
          </cell>
          <cell r="G68">
            <v>395.40360484105105</v>
          </cell>
          <cell r="H68">
            <v>339.31588291039594</v>
          </cell>
          <cell r="I68">
            <v>44846.714116545074</v>
          </cell>
        </row>
        <row r="69">
          <cell r="A69">
            <v>52</v>
          </cell>
          <cell r="B69">
            <v>43282</v>
          </cell>
          <cell r="C69">
            <v>44846.714116545074</v>
          </cell>
          <cell r="D69">
            <v>734.71948775144699</v>
          </cell>
          <cell r="E69">
            <v>0</v>
          </cell>
          <cell r="F69">
            <v>734.71948775144699</v>
          </cell>
          <cell r="G69">
            <v>398.36913187735894</v>
          </cell>
          <cell r="H69">
            <v>336.35035587408805</v>
          </cell>
          <cell r="I69">
            <v>44448.344984667718</v>
          </cell>
        </row>
        <row r="70">
          <cell r="A70">
            <v>53</v>
          </cell>
          <cell r="B70">
            <v>43313</v>
          </cell>
          <cell r="C70">
            <v>44448.344984667718</v>
          </cell>
          <cell r="D70">
            <v>734.71948775144699</v>
          </cell>
          <cell r="E70">
            <v>0</v>
          </cell>
          <cell r="F70">
            <v>734.71948775144699</v>
          </cell>
          <cell r="G70">
            <v>401.35690036643911</v>
          </cell>
          <cell r="H70">
            <v>333.36258738500788</v>
          </cell>
          <cell r="I70">
            <v>44046.98808430128</v>
          </cell>
        </row>
        <row r="71">
          <cell r="A71">
            <v>54</v>
          </cell>
          <cell r="B71">
            <v>43344</v>
          </cell>
          <cell r="C71">
            <v>44046.98808430128</v>
          </cell>
          <cell r="D71">
            <v>734.71948775144699</v>
          </cell>
          <cell r="E71">
            <v>0</v>
          </cell>
          <cell r="F71">
            <v>734.71948775144699</v>
          </cell>
          <cell r="G71">
            <v>404.3670771191874</v>
          </cell>
          <cell r="H71">
            <v>330.35241063225959</v>
          </cell>
          <cell r="I71">
            <v>43642.62100718209</v>
          </cell>
        </row>
        <row r="72">
          <cell r="A72">
            <v>55</v>
          </cell>
          <cell r="B72">
            <v>43374</v>
          </cell>
          <cell r="C72">
            <v>43642.62100718209</v>
          </cell>
          <cell r="D72">
            <v>734.71948775144699</v>
          </cell>
          <cell r="E72">
            <v>0</v>
          </cell>
          <cell r="F72">
            <v>734.71948775144699</v>
          </cell>
          <cell r="G72">
            <v>407.39983019758137</v>
          </cell>
          <cell r="H72">
            <v>327.31965755386562</v>
          </cell>
          <cell r="I72">
            <v>43235.221176984509</v>
          </cell>
        </row>
        <row r="73">
          <cell r="A73">
            <v>56</v>
          </cell>
          <cell r="B73">
            <v>43405</v>
          </cell>
          <cell r="C73">
            <v>43235.221176984509</v>
          </cell>
          <cell r="D73">
            <v>734.71948775144699</v>
          </cell>
          <cell r="E73">
            <v>0</v>
          </cell>
          <cell r="F73">
            <v>734.71948775144699</v>
          </cell>
          <cell r="G73">
            <v>410.45532892406317</v>
          </cell>
          <cell r="H73">
            <v>324.26415882738382</v>
          </cell>
          <cell r="I73">
            <v>42824.765848060444</v>
          </cell>
        </row>
        <row r="74">
          <cell r="A74">
            <v>57</v>
          </cell>
          <cell r="B74">
            <v>43435</v>
          </cell>
          <cell r="C74">
            <v>42824.765848060444</v>
          </cell>
          <cell r="D74">
            <v>734.71948775144699</v>
          </cell>
          <cell r="E74">
            <v>0</v>
          </cell>
          <cell r="F74">
            <v>734.71948775144699</v>
          </cell>
          <cell r="G74">
            <v>413.53374389099366</v>
          </cell>
          <cell r="H74">
            <v>321.18574386045333</v>
          </cell>
          <cell r="I74">
            <v>42411.232104169452</v>
          </cell>
        </row>
        <row r="75">
          <cell r="A75">
            <v>58</v>
          </cell>
          <cell r="B75">
            <v>43466</v>
          </cell>
          <cell r="C75">
            <v>42411.232104169452</v>
          </cell>
          <cell r="D75">
            <v>734.71948775144699</v>
          </cell>
          <cell r="E75">
            <v>0</v>
          </cell>
          <cell r="F75">
            <v>734.71948775144699</v>
          </cell>
          <cell r="G75">
            <v>416.63524697017613</v>
          </cell>
          <cell r="H75">
            <v>318.08424078127086</v>
          </cell>
          <cell r="I75">
            <v>41994.596857199278</v>
          </cell>
        </row>
        <row r="76">
          <cell r="A76">
            <v>59</v>
          </cell>
          <cell r="B76">
            <v>43497</v>
          </cell>
          <cell r="C76">
            <v>41994.596857199278</v>
          </cell>
          <cell r="D76">
            <v>734.71948775144699</v>
          </cell>
          <cell r="E76">
            <v>0</v>
          </cell>
          <cell r="F76">
            <v>734.71948775144699</v>
          </cell>
          <cell r="G76">
            <v>419.76001132245239</v>
          </cell>
          <cell r="H76">
            <v>314.95947642899461</v>
          </cell>
          <cell r="I76">
            <v>41574.836845876824</v>
          </cell>
        </row>
        <row r="77">
          <cell r="A77">
            <v>60</v>
          </cell>
          <cell r="B77">
            <v>43525</v>
          </cell>
          <cell r="C77">
            <v>41574.836845876824</v>
          </cell>
          <cell r="D77">
            <v>734.71948775144699</v>
          </cell>
          <cell r="E77">
            <v>0</v>
          </cell>
          <cell r="F77">
            <v>734.71948775144699</v>
          </cell>
          <cell r="G77">
            <v>422.90821140737086</v>
          </cell>
          <cell r="H77">
            <v>311.81127634407613</v>
          </cell>
          <cell r="I77">
            <v>41151.928634469456</v>
          </cell>
        </row>
        <row r="78">
          <cell r="A78">
            <v>61</v>
          </cell>
          <cell r="B78">
            <v>43556</v>
          </cell>
          <cell r="C78">
            <v>41151.928634469456</v>
          </cell>
          <cell r="D78">
            <v>734.71948775144699</v>
          </cell>
          <cell r="E78">
            <v>0</v>
          </cell>
          <cell r="F78">
            <v>734.71948775144699</v>
          </cell>
          <cell r="G78">
            <v>426.0800229929261</v>
          </cell>
          <cell r="H78">
            <v>308.63946475852089</v>
          </cell>
          <cell r="I78">
            <v>40725.848611476533</v>
          </cell>
        </row>
        <row r="79">
          <cell r="A79">
            <v>62</v>
          </cell>
          <cell r="B79">
            <v>43586</v>
          </cell>
          <cell r="C79">
            <v>40725.848611476533</v>
          </cell>
          <cell r="D79">
            <v>734.71948775144699</v>
          </cell>
          <cell r="E79">
            <v>0</v>
          </cell>
          <cell r="F79">
            <v>734.71948775144699</v>
          </cell>
          <cell r="G79">
            <v>429.27562316537302</v>
          </cell>
          <cell r="H79">
            <v>305.44386458607397</v>
          </cell>
          <cell r="I79">
            <v>40296.572988311156</v>
          </cell>
        </row>
        <row r="80">
          <cell r="A80">
            <v>63</v>
          </cell>
          <cell r="B80">
            <v>43617</v>
          </cell>
          <cell r="C80">
            <v>40296.572988311156</v>
          </cell>
          <cell r="D80">
            <v>734.71948775144699</v>
          </cell>
          <cell r="E80">
            <v>0</v>
          </cell>
          <cell r="F80">
            <v>734.71948775144699</v>
          </cell>
          <cell r="G80">
            <v>432.49519033911332</v>
          </cell>
          <cell r="H80">
            <v>302.22429741233367</v>
          </cell>
          <cell r="I80">
            <v>39864.077797972044</v>
          </cell>
        </row>
        <row r="81">
          <cell r="A81">
            <v>64</v>
          </cell>
          <cell r="B81">
            <v>43647</v>
          </cell>
          <cell r="C81">
            <v>39864.077797972044</v>
          </cell>
          <cell r="D81">
            <v>734.71948775144699</v>
          </cell>
          <cell r="E81">
            <v>0</v>
          </cell>
          <cell r="F81">
            <v>734.71948775144699</v>
          </cell>
          <cell r="G81">
            <v>435.73890426665668</v>
          </cell>
          <cell r="H81">
            <v>298.98058348479032</v>
          </cell>
          <cell r="I81">
            <v>39428.33889370539</v>
          </cell>
        </row>
        <row r="82">
          <cell r="A82">
            <v>65</v>
          </cell>
          <cell r="B82">
            <v>43678</v>
          </cell>
          <cell r="C82">
            <v>39428.33889370539</v>
          </cell>
          <cell r="D82">
            <v>734.71948775144699</v>
          </cell>
          <cell r="E82">
            <v>0</v>
          </cell>
          <cell r="F82">
            <v>734.71948775144699</v>
          </cell>
          <cell r="G82">
            <v>439.00694604865657</v>
          </cell>
          <cell r="H82">
            <v>295.71254170279042</v>
          </cell>
          <cell r="I82">
            <v>38989.331947656734</v>
          </cell>
        </row>
        <row r="83">
          <cell r="A83">
            <v>66</v>
          </cell>
          <cell r="B83">
            <v>43709</v>
          </cell>
          <cell r="C83">
            <v>38989.331947656734</v>
          </cell>
          <cell r="D83">
            <v>734.71948775144699</v>
          </cell>
          <cell r="E83">
            <v>0</v>
          </cell>
          <cell r="F83">
            <v>734.71948775144699</v>
          </cell>
          <cell r="G83">
            <v>442.29949814402147</v>
          </cell>
          <cell r="H83">
            <v>292.41998960742552</v>
          </cell>
          <cell r="I83">
            <v>38547.032449512713</v>
          </cell>
        </row>
        <row r="84">
          <cell r="A84">
            <v>67</v>
          </cell>
          <cell r="B84">
            <v>43739</v>
          </cell>
          <cell r="C84">
            <v>38547.032449512713</v>
          </cell>
          <cell r="D84">
            <v>734.71948775144699</v>
          </cell>
          <cell r="E84">
            <v>0</v>
          </cell>
          <cell r="F84">
            <v>734.71948775144699</v>
          </cell>
          <cell r="G84">
            <v>445.61674438010164</v>
          </cell>
          <cell r="H84">
            <v>289.10274337134535</v>
          </cell>
          <cell r="I84">
            <v>38101.415705132611</v>
          </cell>
        </row>
        <row r="85">
          <cell r="A85">
            <v>68</v>
          </cell>
          <cell r="B85">
            <v>43770</v>
          </cell>
          <cell r="C85">
            <v>38101.415705132611</v>
          </cell>
          <cell r="D85">
            <v>734.71948775144699</v>
          </cell>
          <cell r="E85">
            <v>0</v>
          </cell>
          <cell r="F85">
            <v>734.71948775144699</v>
          </cell>
          <cell r="G85">
            <v>448.95886996295241</v>
          </cell>
          <cell r="H85">
            <v>285.76061778849459</v>
          </cell>
          <cell r="I85">
            <v>37652.456835169658</v>
          </cell>
        </row>
        <row r="86">
          <cell r="A86">
            <v>69</v>
          </cell>
          <cell r="B86">
            <v>43800</v>
          </cell>
          <cell r="C86">
            <v>37652.456835169658</v>
          </cell>
          <cell r="D86">
            <v>734.71948775144699</v>
          </cell>
          <cell r="E86">
            <v>0</v>
          </cell>
          <cell r="F86">
            <v>734.71948775144699</v>
          </cell>
          <cell r="G86">
            <v>452.32606148767456</v>
          </cell>
          <cell r="H86">
            <v>282.39342626377243</v>
          </cell>
          <cell r="I86">
            <v>37200.13077368198</v>
          </cell>
        </row>
        <row r="87">
          <cell r="A87">
            <v>70</v>
          </cell>
          <cell r="B87">
            <v>43831</v>
          </cell>
          <cell r="C87">
            <v>37200.13077368198</v>
          </cell>
          <cell r="D87">
            <v>734.71948775144699</v>
          </cell>
          <cell r="E87">
            <v>0</v>
          </cell>
          <cell r="F87">
            <v>734.71948775144699</v>
          </cell>
          <cell r="G87">
            <v>455.71850694883216</v>
          </cell>
          <cell r="H87">
            <v>279.00098080261483</v>
          </cell>
          <cell r="I87">
            <v>36744.412266733147</v>
          </cell>
        </row>
        <row r="88">
          <cell r="A88">
            <v>71</v>
          </cell>
          <cell r="B88">
            <v>43862</v>
          </cell>
          <cell r="C88">
            <v>36744.412266733147</v>
          </cell>
          <cell r="D88">
            <v>734.71948775144699</v>
          </cell>
          <cell r="E88">
            <v>0</v>
          </cell>
          <cell r="F88">
            <v>734.71948775144699</v>
          </cell>
          <cell r="G88">
            <v>459.1363957509484</v>
          </cell>
          <cell r="H88">
            <v>275.5830920004986</v>
          </cell>
          <cell r="I88">
            <v>36285.275870982201</v>
          </cell>
        </row>
        <row r="89">
          <cell r="A89">
            <v>72</v>
          </cell>
          <cell r="B89">
            <v>43891</v>
          </cell>
          <cell r="C89">
            <v>36285.275870982201</v>
          </cell>
          <cell r="D89">
            <v>734.71948775144699</v>
          </cell>
          <cell r="E89">
            <v>0</v>
          </cell>
          <cell r="F89">
            <v>734.71948775144699</v>
          </cell>
          <cell r="G89">
            <v>462.57991871908047</v>
          </cell>
          <cell r="H89">
            <v>272.13956903236652</v>
          </cell>
          <cell r="I89">
            <v>35822.695952263122</v>
          </cell>
        </row>
        <row r="90">
          <cell r="A90">
            <v>73</v>
          </cell>
          <cell r="B90">
            <v>43922</v>
          </cell>
          <cell r="C90">
            <v>35822.695952263122</v>
          </cell>
          <cell r="D90">
            <v>734.71948775144699</v>
          </cell>
          <cell r="E90">
            <v>0</v>
          </cell>
          <cell r="F90">
            <v>734.71948775144699</v>
          </cell>
          <cell r="G90">
            <v>466.04926810947359</v>
          </cell>
          <cell r="H90">
            <v>268.6702196419734</v>
          </cell>
          <cell r="I90">
            <v>35356.646684153646</v>
          </cell>
        </row>
        <row r="91">
          <cell r="A91">
            <v>74</v>
          </cell>
          <cell r="B91">
            <v>43952</v>
          </cell>
          <cell r="C91">
            <v>35356.646684153646</v>
          </cell>
          <cell r="D91">
            <v>734.71948775144699</v>
          </cell>
          <cell r="E91">
            <v>0</v>
          </cell>
          <cell r="F91">
            <v>734.71948775144699</v>
          </cell>
          <cell r="G91">
            <v>469.54463762029462</v>
          </cell>
          <cell r="H91">
            <v>265.17485013115237</v>
          </cell>
          <cell r="I91">
            <v>34887.102046533349</v>
          </cell>
        </row>
        <row r="92">
          <cell r="A92">
            <v>75</v>
          </cell>
          <cell r="B92">
            <v>43983</v>
          </cell>
          <cell r="C92">
            <v>34887.102046533349</v>
          </cell>
          <cell r="D92">
            <v>734.71948775144699</v>
          </cell>
          <cell r="E92">
            <v>0</v>
          </cell>
          <cell r="F92">
            <v>734.71948775144699</v>
          </cell>
          <cell r="G92">
            <v>473.0662224024469</v>
          </cell>
          <cell r="H92">
            <v>261.65326534900009</v>
          </cell>
          <cell r="I92">
            <v>34414.0358241309</v>
          </cell>
        </row>
        <row r="93">
          <cell r="A93">
            <v>76</v>
          </cell>
          <cell r="B93">
            <v>44013</v>
          </cell>
          <cell r="C93">
            <v>34414.0358241309</v>
          </cell>
          <cell r="D93">
            <v>734.71948775144699</v>
          </cell>
          <cell r="E93">
            <v>0</v>
          </cell>
          <cell r="F93">
            <v>734.71948775144699</v>
          </cell>
          <cell r="G93">
            <v>476.61421907046525</v>
          </cell>
          <cell r="H93">
            <v>258.10526868098174</v>
          </cell>
          <cell r="I93">
            <v>33937.421605060437</v>
          </cell>
        </row>
        <row r="94">
          <cell r="A94">
            <v>77</v>
          </cell>
          <cell r="B94">
            <v>44044</v>
          </cell>
          <cell r="C94">
            <v>33937.421605060437</v>
          </cell>
          <cell r="D94">
            <v>734.71948775144699</v>
          </cell>
          <cell r="E94">
            <v>0</v>
          </cell>
          <cell r="F94">
            <v>734.71948775144699</v>
          </cell>
          <cell r="G94">
            <v>480.18882571349377</v>
          </cell>
          <cell r="H94">
            <v>254.53066203795325</v>
          </cell>
          <cell r="I94">
            <v>33457.232779346945</v>
          </cell>
        </row>
        <row r="95">
          <cell r="A95">
            <v>78</v>
          </cell>
          <cell r="B95">
            <v>44075</v>
          </cell>
          <cell r="C95">
            <v>33457.232779346945</v>
          </cell>
          <cell r="D95">
            <v>734.71948775144699</v>
          </cell>
          <cell r="E95">
            <v>0</v>
          </cell>
          <cell r="F95">
            <v>734.71948775144699</v>
          </cell>
          <cell r="G95">
            <v>483.79024190634493</v>
          </cell>
          <cell r="H95">
            <v>250.92924584510206</v>
          </cell>
          <cell r="I95">
            <v>32973.442537440598</v>
          </cell>
        </row>
        <row r="96">
          <cell r="A96">
            <v>79</v>
          </cell>
          <cell r="B96">
            <v>44105</v>
          </cell>
          <cell r="C96">
            <v>32973.442537440598</v>
          </cell>
          <cell r="D96">
            <v>734.71948775144699</v>
          </cell>
          <cell r="E96">
            <v>0</v>
          </cell>
          <cell r="F96">
            <v>734.71948775144699</v>
          </cell>
          <cell r="G96">
            <v>487.41866872064247</v>
          </cell>
          <cell r="H96">
            <v>247.30081903080449</v>
          </cell>
          <cell r="I96">
            <v>32486.023868719956</v>
          </cell>
        </row>
        <row r="97">
          <cell r="A97">
            <v>80</v>
          </cell>
          <cell r="B97">
            <v>44136</v>
          </cell>
          <cell r="C97">
            <v>32486.023868719956</v>
          </cell>
          <cell r="D97">
            <v>734.71948775144699</v>
          </cell>
          <cell r="E97">
            <v>0</v>
          </cell>
          <cell r="F97">
            <v>734.71948775144699</v>
          </cell>
          <cell r="G97">
            <v>491.07430873604733</v>
          </cell>
          <cell r="H97">
            <v>243.64517901539966</v>
          </cell>
          <cell r="I97">
            <v>31994.94955998391</v>
          </cell>
        </row>
        <row r="98">
          <cell r="A98">
            <v>81</v>
          </cell>
          <cell r="B98">
            <v>44166</v>
          </cell>
          <cell r="C98">
            <v>31994.94955998391</v>
          </cell>
          <cell r="D98">
            <v>734.71948775144699</v>
          </cell>
          <cell r="E98">
            <v>0</v>
          </cell>
          <cell r="F98">
            <v>734.71948775144699</v>
          </cell>
          <cell r="G98">
            <v>494.75736605156771</v>
          </cell>
          <cell r="H98">
            <v>239.9621216998793</v>
          </cell>
          <cell r="I98">
            <v>31500.192193932344</v>
          </cell>
        </row>
        <row r="99">
          <cell r="A99">
            <v>82</v>
          </cell>
          <cell r="B99">
            <v>44197</v>
          </cell>
          <cell r="C99">
            <v>31500.192193932344</v>
          </cell>
          <cell r="D99">
            <v>734.71948775144699</v>
          </cell>
          <cell r="E99">
            <v>0</v>
          </cell>
          <cell r="F99">
            <v>734.71948775144699</v>
          </cell>
          <cell r="G99">
            <v>498.46804629695441</v>
          </cell>
          <cell r="H99">
            <v>236.25144145449258</v>
          </cell>
          <cell r="I99">
            <v>31001.724147635388</v>
          </cell>
        </row>
        <row r="100">
          <cell r="A100">
            <v>83</v>
          </cell>
          <cell r="B100">
            <v>44228</v>
          </cell>
          <cell r="C100">
            <v>31001.724147635388</v>
          </cell>
          <cell r="D100">
            <v>734.71948775144699</v>
          </cell>
          <cell r="E100">
            <v>0</v>
          </cell>
          <cell r="F100">
            <v>734.71948775144699</v>
          </cell>
          <cell r="G100">
            <v>502.20655664418155</v>
          </cell>
          <cell r="H100">
            <v>232.51293110726542</v>
          </cell>
          <cell r="I100">
            <v>30499.517590991207</v>
          </cell>
        </row>
        <row r="101">
          <cell r="A101">
            <v>84</v>
          </cell>
          <cell r="B101">
            <v>44256</v>
          </cell>
          <cell r="C101">
            <v>30499.517590991207</v>
          </cell>
          <cell r="D101">
            <v>734.71948775144699</v>
          </cell>
          <cell r="E101">
            <v>0</v>
          </cell>
          <cell r="F101">
            <v>734.71948775144699</v>
          </cell>
          <cell r="G101">
            <v>505.97310581901297</v>
          </cell>
          <cell r="H101">
            <v>228.74638193243405</v>
          </cell>
          <cell r="I101">
            <v>29993.544485172195</v>
          </cell>
        </row>
        <row r="102">
          <cell r="A102">
            <v>85</v>
          </cell>
          <cell r="B102">
            <v>44287</v>
          </cell>
          <cell r="C102">
            <v>29993.544485172195</v>
          </cell>
          <cell r="D102">
            <v>734.71948775144699</v>
          </cell>
          <cell r="E102">
            <v>0</v>
          </cell>
          <cell r="F102">
            <v>734.71948775144699</v>
          </cell>
          <cell r="G102">
            <v>509.76790411265551</v>
          </cell>
          <cell r="H102">
            <v>224.95158363879145</v>
          </cell>
          <cell r="I102">
            <v>29483.776581059541</v>
          </cell>
        </row>
        <row r="103">
          <cell r="A103">
            <v>86</v>
          </cell>
          <cell r="B103">
            <v>44317</v>
          </cell>
          <cell r="C103">
            <v>29483.776581059541</v>
          </cell>
          <cell r="D103">
            <v>734.71948775144699</v>
          </cell>
          <cell r="E103">
            <v>0</v>
          </cell>
          <cell r="F103">
            <v>734.71948775144699</v>
          </cell>
          <cell r="G103">
            <v>513.59116339350044</v>
          </cell>
          <cell r="H103">
            <v>221.12832435794655</v>
          </cell>
          <cell r="I103">
            <v>28970.185417666042</v>
          </cell>
        </row>
        <row r="104">
          <cell r="A104">
            <v>87</v>
          </cell>
          <cell r="B104">
            <v>44348</v>
          </cell>
          <cell r="C104">
            <v>28970.185417666042</v>
          </cell>
          <cell r="D104">
            <v>734.71948775144699</v>
          </cell>
          <cell r="E104">
            <v>0</v>
          </cell>
          <cell r="F104">
            <v>734.71948775144699</v>
          </cell>
          <cell r="G104">
            <v>517.44309711895164</v>
          </cell>
          <cell r="H104">
            <v>217.27639063249532</v>
          </cell>
          <cell r="I104">
            <v>28452.742320547091</v>
          </cell>
        </row>
        <row r="105">
          <cell r="A105">
            <v>88</v>
          </cell>
          <cell r="B105">
            <v>44378</v>
          </cell>
          <cell r="C105">
            <v>28452.742320547091</v>
          </cell>
          <cell r="D105">
            <v>734.71948775144699</v>
          </cell>
          <cell r="E105">
            <v>0</v>
          </cell>
          <cell r="F105">
            <v>734.71948775144699</v>
          </cell>
          <cell r="G105">
            <v>521.3239203473438</v>
          </cell>
          <cell r="H105">
            <v>213.39556740410319</v>
          </cell>
          <cell r="I105">
            <v>27931.418400199749</v>
          </cell>
        </row>
        <row r="106">
          <cell r="A106">
            <v>89</v>
          </cell>
          <cell r="B106">
            <v>44409</v>
          </cell>
          <cell r="C106">
            <v>27931.418400199749</v>
          </cell>
          <cell r="D106">
            <v>734.71948775144699</v>
          </cell>
          <cell r="E106">
            <v>0</v>
          </cell>
          <cell r="F106">
            <v>734.71948775144699</v>
          </cell>
          <cell r="G106">
            <v>525.23384974994883</v>
          </cell>
          <cell r="H106">
            <v>209.48563800149813</v>
          </cell>
          <cell r="I106">
            <v>27406.184550449801</v>
          </cell>
        </row>
        <row r="107">
          <cell r="A107">
            <v>90</v>
          </cell>
          <cell r="B107">
            <v>44440</v>
          </cell>
          <cell r="C107">
            <v>27406.184550449801</v>
          </cell>
          <cell r="D107">
            <v>734.71948775144699</v>
          </cell>
          <cell r="E107">
            <v>0</v>
          </cell>
          <cell r="F107">
            <v>734.71948775144699</v>
          </cell>
          <cell r="G107">
            <v>529.17310362307353</v>
          </cell>
          <cell r="H107">
            <v>205.54638412837349</v>
          </cell>
          <cell r="I107">
            <v>26877.011446826727</v>
          </cell>
        </row>
        <row r="108">
          <cell r="A108">
            <v>91</v>
          </cell>
          <cell r="B108">
            <v>44470</v>
          </cell>
          <cell r="C108">
            <v>26877.011446826727</v>
          </cell>
          <cell r="D108">
            <v>734.71948775144699</v>
          </cell>
          <cell r="E108">
            <v>0</v>
          </cell>
          <cell r="F108">
            <v>734.71948775144699</v>
          </cell>
          <cell r="G108">
            <v>533.14190190024658</v>
          </cell>
          <cell r="H108">
            <v>201.57758585120044</v>
          </cell>
          <cell r="I108">
            <v>26343.869544926481</v>
          </cell>
        </row>
        <row r="109">
          <cell r="A109">
            <v>92</v>
          </cell>
          <cell r="B109">
            <v>44501</v>
          </cell>
          <cell r="C109">
            <v>26343.869544926481</v>
          </cell>
          <cell r="D109">
            <v>734.71948775144699</v>
          </cell>
          <cell r="E109">
            <v>0</v>
          </cell>
          <cell r="F109">
            <v>734.71948775144699</v>
          </cell>
          <cell r="G109">
            <v>537.14046616449843</v>
          </cell>
          <cell r="H109">
            <v>197.57902158694858</v>
          </cell>
          <cell r="I109">
            <v>25806.729078761982</v>
          </cell>
        </row>
        <row r="110">
          <cell r="A110">
            <v>93</v>
          </cell>
          <cell r="B110">
            <v>44531</v>
          </cell>
          <cell r="C110">
            <v>25806.729078761982</v>
          </cell>
          <cell r="D110">
            <v>734.71948775144699</v>
          </cell>
          <cell r="E110">
            <v>0</v>
          </cell>
          <cell r="F110">
            <v>734.71948775144699</v>
          </cell>
          <cell r="G110">
            <v>541.16901966073215</v>
          </cell>
          <cell r="H110">
            <v>193.55046809071484</v>
          </cell>
          <cell r="I110">
            <v>25265.560059101252</v>
          </cell>
        </row>
        <row r="111">
          <cell r="A111">
            <v>94</v>
          </cell>
          <cell r="B111">
            <v>44562</v>
          </cell>
          <cell r="C111">
            <v>25265.560059101252</v>
          </cell>
          <cell r="D111">
            <v>734.71948775144699</v>
          </cell>
          <cell r="E111">
            <v>0</v>
          </cell>
          <cell r="F111">
            <v>734.71948775144699</v>
          </cell>
          <cell r="G111">
            <v>545.22778730818766</v>
          </cell>
          <cell r="H111">
            <v>189.49170044325936</v>
          </cell>
          <cell r="I111">
            <v>24720.332271793064</v>
          </cell>
        </row>
        <row r="112">
          <cell r="A112">
            <v>95</v>
          </cell>
          <cell r="B112">
            <v>44593</v>
          </cell>
          <cell r="C112">
            <v>24720.332271793064</v>
          </cell>
          <cell r="D112">
            <v>734.71948775144699</v>
          </cell>
          <cell r="E112">
            <v>0</v>
          </cell>
          <cell r="F112">
            <v>734.71948775144699</v>
          </cell>
          <cell r="G112">
            <v>549.31699571299907</v>
          </cell>
          <cell r="H112">
            <v>185.40249203844795</v>
          </cell>
          <cell r="I112">
            <v>24171.015276080067</v>
          </cell>
        </row>
        <row r="113">
          <cell r="A113">
            <v>96</v>
          </cell>
          <cell r="B113">
            <v>44621</v>
          </cell>
          <cell r="C113">
            <v>24171.015276080067</v>
          </cell>
          <cell r="D113">
            <v>734.71948775144699</v>
          </cell>
          <cell r="E113">
            <v>0</v>
          </cell>
          <cell r="F113">
            <v>734.71948775144699</v>
          </cell>
          <cell r="G113">
            <v>553.43687318084653</v>
          </cell>
          <cell r="H113">
            <v>181.28261457060049</v>
          </cell>
          <cell r="I113">
            <v>23617.57840289922</v>
          </cell>
        </row>
        <row r="114">
          <cell r="A114">
            <v>97</v>
          </cell>
          <cell r="B114">
            <v>44652</v>
          </cell>
          <cell r="C114">
            <v>23617.57840289922</v>
          </cell>
          <cell r="D114">
            <v>734.71948775144699</v>
          </cell>
          <cell r="E114">
            <v>0</v>
          </cell>
          <cell r="F114">
            <v>734.71948775144699</v>
          </cell>
          <cell r="G114">
            <v>557.58764972970289</v>
          </cell>
          <cell r="H114">
            <v>177.13183802174413</v>
          </cell>
          <cell r="I114">
            <v>23059.990753169517</v>
          </cell>
        </row>
        <row r="115">
          <cell r="A115">
            <v>98</v>
          </cell>
          <cell r="B115">
            <v>44682</v>
          </cell>
          <cell r="C115">
            <v>23059.990753169517</v>
          </cell>
          <cell r="D115">
            <v>734.71948775144699</v>
          </cell>
          <cell r="E115">
            <v>0</v>
          </cell>
          <cell r="F115">
            <v>734.71948775144699</v>
          </cell>
          <cell r="G115">
            <v>561.76955710267566</v>
          </cell>
          <cell r="H115">
            <v>172.94993064877136</v>
          </cell>
          <cell r="I115">
            <v>22498.221196066843</v>
          </cell>
        </row>
        <row r="116">
          <cell r="A116">
            <v>99</v>
          </cell>
          <cell r="B116">
            <v>44713</v>
          </cell>
          <cell r="C116">
            <v>22498.221196066843</v>
          </cell>
          <cell r="D116">
            <v>734.71948775144699</v>
          </cell>
          <cell r="E116">
            <v>0</v>
          </cell>
          <cell r="F116">
            <v>734.71948775144699</v>
          </cell>
          <cell r="G116">
            <v>565.98282878094574</v>
          </cell>
          <cell r="H116">
            <v>168.73665897050131</v>
          </cell>
          <cell r="I116">
            <v>21932.238367285896</v>
          </cell>
        </row>
        <row r="117">
          <cell r="A117">
            <v>100</v>
          </cell>
          <cell r="B117">
            <v>44743</v>
          </cell>
          <cell r="C117">
            <v>21932.238367285896</v>
          </cell>
          <cell r="D117">
            <v>734.71948775144699</v>
          </cell>
          <cell r="E117">
            <v>0</v>
          </cell>
          <cell r="F117">
            <v>734.71948775144699</v>
          </cell>
          <cell r="G117">
            <v>570.22769999680281</v>
          </cell>
          <cell r="H117">
            <v>164.49178775464421</v>
          </cell>
          <cell r="I117">
            <v>21362.010667289094</v>
          </cell>
        </row>
        <row r="118">
          <cell r="A118">
            <v>101</v>
          </cell>
          <cell r="B118">
            <v>44774</v>
          </cell>
          <cell r="C118">
            <v>21362.010667289094</v>
          </cell>
          <cell r="D118">
            <v>734.71948775144699</v>
          </cell>
          <cell r="E118">
            <v>0</v>
          </cell>
          <cell r="F118">
            <v>734.71948775144699</v>
          </cell>
          <cell r="G118">
            <v>574.50440774677872</v>
          </cell>
          <cell r="H118">
            <v>160.21508000466821</v>
          </cell>
          <cell r="I118">
            <v>20787.506259542315</v>
          </cell>
        </row>
        <row r="119">
          <cell r="A119">
            <v>102</v>
          </cell>
          <cell r="B119">
            <v>44805</v>
          </cell>
          <cell r="C119">
            <v>20787.506259542315</v>
          </cell>
          <cell r="D119">
            <v>734.71948775144699</v>
          </cell>
          <cell r="E119">
            <v>0</v>
          </cell>
          <cell r="F119">
            <v>734.71948775144699</v>
          </cell>
          <cell r="G119">
            <v>578.8131908048797</v>
          </cell>
          <cell r="H119">
            <v>155.90629694656735</v>
          </cell>
          <cell r="I119">
            <v>20208.693068737437</v>
          </cell>
        </row>
        <row r="120">
          <cell r="A120">
            <v>103</v>
          </cell>
          <cell r="B120">
            <v>44835</v>
          </cell>
          <cell r="C120">
            <v>20208.693068737437</v>
          </cell>
          <cell r="D120">
            <v>734.71948775144699</v>
          </cell>
          <cell r="E120">
            <v>0</v>
          </cell>
          <cell r="F120">
            <v>734.71948775144699</v>
          </cell>
          <cell r="G120">
            <v>583.15428973591622</v>
          </cell>
          <cell r="H120">
            <v>151.56519801553077</v>
          </cell>
          <cell r="I120">
            <v>19625.538779001519</v>
          </cell>
        </row>
        <row r="121">
          <cell r="A121">
            <v>104</v>
          </cell>
          <cell r="B121">
            <v>44866</v>
          </cell>
          <cell r="C121">
            <v>19625.538779001519</v>
          </cell>
          <cell r="D121">
            <v>734.71948775144699</v>
          </cell>
          <cell r="E121">
            <v>0</v>
          </cell>
          <cell r="F121">
            <v>734.71948775144699</v>
          </cell>
          <cell r="G121">
            <v>587.52794690893563</v>
          </cell>
          <cell r="H121">
            <v>147.19154084251139</v>
          </cell>
          <cell r="I121">
            <v>19038.010832092583</v>
          </cell>
        </row>
        <row r="122">
          <cell r="A122">
            <v>105</v>
          </cell>
          <cell r="B122">
            <v>44896</v>
          </cell>
          <cell r="C122">
            <v>19038.010832092583</v>
          </cell>
          <cell r="D122">
            <v>734.71948775144699</v>
          </cell>
          <cell r="E122">
            <v>0</v>
          </cell>
          <cell r="F122">
            <v>734.71948775144699</v>
          </cell>
          <cell r="G122">
            <v>591.93440651075264</v>
          </cell>
          <cell r="H122">
            <v>142.78508124069438</v>
          </cell>
          <cell r="I122">
            <v>18446.076425581829</v>
          </cell>
        </row>
        <row r="123">
          <cell r="A123">
            <v>106</v>
          </cell>
          <cell r="B123">
            <v>44927</v>
          </cell>
          <cell r="C123">
            <v>18446.076425581829</v>
          </cell>
          <cell r="D123">
            <v>734.71948775144699</v>
          </cell>
          <cell r="E123">
            <v>0</v>
          </cell>
          <cell r="F123">
            <v>734.71948775144699</v>
          </cell>
          <cell r="G123">
            <v>596.37391455958323</v>
          </cell>
          <cell r="H123">
            <v>138.34557319186371</v>
          </cell>
          <cell r="I123">
            <v>17849.702511022246</v>
          </cell>
        </row>
        <row r="124">
          <cell r="A124">
            <v>107</v>
          </cell>
          <cell r="B124">
            <v>44958</v>
          </cell>
          <cell r="C124">
            <v>17849.702511022246</v>
          </cell>
          <cell r="D124">
            <v>734.71948775144699</v>
          </cell>
          <cell r="E124">
            <v>0</v>
          </cell>
          <cell r="F124">
            <v>734.71948775144699</v>
          </cell>
          <cell r="G124">
            <v>600.8467189187802</v>
          </cell>
          <cell r="H124">
            <v>133.87276883266682</v>
          </cell>
          <cell r="I124">
            <v>17248.855792103466</v>
          </cell>
        </row>
        <row r="125">
          <cell r="A125">
            <v>108</v>
          </cell>
          <cell r="B125">
            <v>44986</v>
          </cell>
          <cell r="C125">
            <v>17248.855792103466</v>
          </cell>
          <cell r="D125">
            <v>734.71948775144699</v>
          </cell>
          <cell r="E125">
            <v>0</v>
          </cell>
          <cell r="F125">
            <v>734.71948775144699</v>
          </cell>
          <cell r="G125">
            <v>605.353069310671</v>
          </cell>
          <cell r="H125">
            <v>129.36641844077599</v>
          </cell>
          <cell r="I125">
            <v>16643.502722792797</v>
          </cell>
        </row>
        <row r="126">
          <cell r="A126">
            <v>109</v>
          </cell>
          <cell r="B126">
            <v>45017</v>
          </cell>
          <cell r="C126">
            <v>16643.502722792797</v>
          </cell>
          <cell r="D126">
            <v>734.71948775144699</v>
          </cell>
          <cell r="E126">
            <v>0</v>
          </cell>
          <cell r="F126">
            <v>734.71948775144699</v>
          </cell>
          <cell r="G126">
            <v>609.89321733050099</v>
          </cell>
          <cell r="H126">
            <v>124.82627042094596</v>
          </cell>
          <cell r="I126">
            <v>16033.609505462297</v>
          </cell>
        </row>
        <row r="127">
          <cell r="A127">
            <v>110</v>
          </cell>
          <cell r="B127">
            <v>45047</v>
          </cell>
          <cell r="C127">
            <v>16033.609505462297</v>
          </cell>
          <cell r="D127">
            <v>734.71948775144699</v>
          </cell>
          <cell r="E127">
            <v>0</v>
          </cell>
          <cell r="F127">
            <v>734.71948775144699</v>
          </cell>
          <cell r="G127">
            <v>614.46741646047974</v>
          </cell>
          <cell r="H127">
            <v>120.25207129096721</v>
          </cell>
          <cell r="I127">
            <v>15419.142089001816</v>
          </cell>
        </row>
        <row r="128">
          <cell r="A128">
            <v>111</v>
          </cell>
          <cell r="B128">
            <v>45078</v>
          </cell>
          <cell r="C128">
            <v>15419.142089001816</v>
          </cell>
          <cell r="D128">
            <v>734.71948775144699</v>
          </cell>
          <cell r="E128">
            <v>0</v>
          </cell>
          <cell r="F128">
            <v>734.71948775144699</v>
          </cell>
          <cell r="G128">
            <v>619.07592208393339</v>
          </cell>
          <cell r="H128">
            <v>115.64356566751361</v>
          </cell>
          <cell r="I128">
            <v>14800.066166917883</v>
          </cell>
        </row>
        <row r="129">
          <cell r="A129">
            <v>112</v>
          </cell>
          <cell r="B129">
            <v>45108</v>
          </cell>
          <cell r="C129">
            <v>14800.066166917883</v>
          </cell>
          <cell r="D129">
            <v>734.71948775144699</v>
          </cell>
          <cell r="E129">
            <v>0</v>
          </cell>
          <cell r="F129">
            <v>734.71948775144699</v>
          </cell>
          <cell r="G129">
            <v>623.71899149956289</v>
          </cell>
          <cell r="H129">
            <v>111.00049625188412</v>
          </cell>
          <cell r="I129">
            <v>14176.347175418319</v>
          </cell>
        </row>
        <row r="130">
          <cell r="A130">
            <v>113</v>
          </cell>
          <cell r="B130">
            <v>45139</v>
          </cell>
          <cell r="C130">
            <v>14176.347175418319</v>
          </cell>
          <cell r="D130">
            <v>734.71948775144699</v>
          </cell>
          <cell r="E130">
            <v>0</v>
          </cell>
          <cell r="F130">
            <v>734.71948775144699</v>
          </cell>
          <cell r="G130">
            <v>628.39688393580957</v>
          </cell>
          <cell r="H130">
            <v>106.32260381563738</v>
          </cell>
          <cell r="I130">
            <v>13547.95029148251</v>
          </cell>
        </row>
        <row r="131">
          <cell r="A131">
            <v>114</v>
          </cell>
          <cell r="B131">
            <v>45170</v>
          </cell>
          <cell r="C131">
            <v>13547.95029148251</v>
          </cell>
          <cell r="D131">
            <v>734.71948775144699</v>
          </cell>
          <cell r="E131">
            <v>0</v>
          </cell>
          <cell r="F131">
            <v>734.71948775144699</v>
          </cell>
          <cell r="G131">
            <v>633.10986056532818</v>
          </cell>
          <cell r="H131">
            <v>101.60962718611881</v>
          </cell>
          <cell r="I131">
            <v>12914.840430917182</v>
          </cell>
        </row>
        <row r="132">
          <cell r="A132">
            <v>115</v>
          </cell>
          <cell r="B132">
            <v>45200</v>
          </cell>
          <cell r="C132">
            <v>12914.840430917182</v>
          </cell>
          <cell r="D132">
            <v>734.71948775144699</v>
          </cell>
          <cell r="E132">
            <v>0</v>
          </cell>
          <cell r="F132">
            <v>734.71948775144699</v>
          </cell>
          <cell r="G132">
            <v>637.85818451956811</v>
          </cell>
          <cell r="H132">
            <v>96.861303231878864</v>
          </cell>
          <cell r="I132">
            <v>12276.982246397614</v>
          </cell>
        </row>
        <row r="133">
          <cell r="A133">
            <v>116</v>
          </cell>
          <cell r="B133">
            <v>45231</v>
          </cell>
          <cell r="C133">
            <v>12276.982246397614</v>
          </cell>
          <cell r="D133">
            <v>734.71948775144699</v>
          </cell>
          <cell r="E133">
            <v>0</v>
          </cell>
          <cell r="F133">
            <v>734.71948775144699</v>
          </cell>
          <cell r="G133">
            <v>642.64212090346484</v>
          </cell>
          <cell r="H133">
            <v>92.077366847982105</v>
          </cell>
          <cell r="I133">
            <v>11634.340125494149</v>
          </cell>
        </row>
        <row r="134">
          <cell r="A134">
            <v>117</v>
          </cell>
          <cell r="B134">
            <v>45261</v>
          </cell>
          <cell r="C134">
            <v>11634.340125494149</v>
          </cell>
          <cell r="D134">
            <v>734.71948775144699</v>
          </cell>
          <cell r="E134">
            <v>0</v>
          </cell>
          <cell r="F134">
            <v>734.71948775144699</v>
          </cell>
          <cell r="G134">
            <v>647.4619368102409</v>
          </cell>
          <cell r="H134">
            <v>87.257550941206105</v>
          </cell>
          <cell r="I134">
            <v>10986.878188683908</v>
          </cell>
        </row>
        <row r="135">
          <cell r="A135">
            <v>118</v>
          </cell>
          <cell r="B135">
            <v>45292</v>
          </cell>
          <cell r="C135">
            <v>10986.878188683908</v>
          </cell>
          <cell r="D135">
            <v>734.71948775144699</v>
          </cell>
          <cell r="E135">
            <v>0</v>
          </cell>
          <cell r="F135">
            <v>734.71948775144699</v>
          </cell>
          <cell r="G135">
            <v>652.31790133631773</v>
          </cell>
          <cell r="H135">
            <v>82.401586415129302</v>
          </cell>
          <cell r="I135">
            <v>10334.560287347591</v>
          </cell>
        </row>
        <row r="136">
          <cell r="A136">
            <v>119</v>
          </cell>
          <cell r="B136">
            <v>45323</v>
          </cell>
          <cell r="C136">
            <v>10334.560287347591</v>
          </cell>
          <cell r="D136">
            <v>734.71948775144699</v>
          </cell>
          <cell r="E136">
            <v>0</v>
          </cell>
          <cell r="F136">
            <v>734.71948775144699</v>
          </cell>
          <cell r="G136">
            <v>657.2102855963401</v>
          </cell>
          <cell r="H136">
            <v>77.509202155106934</v>
          </cell>
          <cell r="I136">
            <v>9677.3500017512506</v>
          </cell>
        </row>
        <row r="137">
          <cell r="A137">
            <v>120</v>
          </cell>
          <cell r="B137">
            <v>45352</v>
          </cell>
          <cell r="C137">
            <v>9677.3500017512506</v>
          </cell>
          <cell r="D137">
            <v>734.71948775144699</v>
          </cell>
          <cell r="E137">
            <v>0</v>
          </cell>
          <cell r="F137">
            <v>734.71948775144699</v>
          </cell>
          <cell r="G137">
            <v>662.13936273831257</v>
          </cell>
          <cell r="H137">
            <v>72.580125013134378</v>
          </cell>
          <cell r="I137">
            <v>9015.2106390129375</v>
          </cell>
        </row>
        <row r="138">
          <cell r="A138">
            <v>121</v>
          </cell>
          <cell r="B138">
            <v>45383</v>
          </cell>
          <cell r="C138">
            <v>9015.2106390129375</v>
          </cell>
          <cell r="D138">
            <v>734.71948775144699</v>
          </cell>
          <cell r="E138">
            <v>0</v>
          </cell>
          <cell r="F138">
            <v>734.71948775144699</v>
          </cell>
          <cell r="G138">
            <v>667.10540795884992</v>
          </cell>
          <cell r="H138">
            <v>67.614079792597025</v>
          </cell>
          <cell r="I138">
            <v>8348.1052310540872</v>
          </cell>
        </row>
        <row r="139">
          <cell r="A139">
            <v>122</v>
          </cell>
          <cell r="B139">
            <v>45413</v>
          </cell>
          <cell r="C139">
            <v>8348.1052310540872</v>
          </cell>
          <cell r="D139">
            <v>734.71948775144699</v>
          </cell>
          <cell r="E139">
            <v>0</v>
          </cell>
          <cell r="F139">
            <v>734.71948775144699</v>
          </cell>
          <cell r="G139">
            <v>672.10869851854136</v>
          </cell>
          <cell r="H139">
            <v>62.610789232905653</v>
          </cell>
          <cell r="I139">
            <v>7675.9965325355461</v>
          </cell>
        </row>
        <row r="140">
          <cell r="A140">
            <v>123</v>
          </cell>
          <cell r="B140">
            <v>45444</v>
          </cell>
          <cell r="C140">
            <v>7675.9965325355461</v>
          </cell>
          <cell r="D140">
            <v>734.71948775144699</v>
          </cell>
          <cell r="E140">
            <v>0</v>
          </cell>
          <cell r="F140">
            <v>734.71948775144699</v>
          </cell>
          <cell r="G140">
            <v>677.14951375743044</v>
          </cell>
          <cell r="H140">
            <v>57.5699739940166</v>
          </cell>
          <cell r="I140">
            <v>6998.8470187781159</v>
          </cell>
        </row>
        <row r="141">
          <cell r="A141">
            <v>124</v>
          </cell>
          <cell r="B141">
            <v>45474</v>
          </cell>
          <cell r="C141">
            <v>6998.8470187781159</v>
          </cell>
          <cell r="D141">
            <v>734.71948775144699</v>
          </cell>
          <cell r="E141">
            <v>0</v>
          </cell>
          <cell r="F141">
            <v>734.71948775144699</v>
          </cell>
          <cell r="G141">
            <v>682.22813511061111</v>
          </cell>
          <cell r="H141">
            <v>52.491352640835863</v>
          </cell>
          <cell r="I141">
            <v>6316.6188836675046</v>
          </cell>
        </row>
        <row r="142">
          <cell r="A142">
            <v>125</v>
          </cell>
          <cell r="B142">
            <v>45505</v>
          </cell>
          <cell r="C142">
            <v>6316.6188836675046</v>
          </cell>
          <cell r="D142">
            <v>734.71948775144699</v>
          </cell>
          <cell r="E142">
            <v>0</v>
          </cell>
          <cell r="F142">
            <v>734.71948775144699</v>
          </cell>
          <cell r="G142">
            <v>687.34484612394067</v>
          </cell>
          <cell r="H142">
            <v>47.374641627506286</v>
          </cell>
          <cell r="I142">
            <v>5629.2740375435642</v>
          </cell>
        </row>
        <row r="143">
          <cell r="A143">
            <v>126</v>
          </cell>
          <cell r="B143">
            <v>45536</v>
          </cell>
          <cell r="C143">
            <v>5629.2740375435642</v>
          </cell>
          <cell r="D143">
            <v>734.71948775144699</v>
          </cell>
          <cell r="E143">
            <v>0</v>
          </cell>
          <cell r="F143">
            <v>734.71948775144699</v>
          </cell>
          <cell r="G143">
            <v>692.49993246987026</v>
          </cell>
          <cell r="H143">
            <v>42.219555281576731</v>
          </cell>
          <cell r="I143">
            <v>4936.774105073694</v>
          </cell>
        </row>
        <row r="144">
          <cell r="A144">
            <v>127</v>
          </cell>
          <cell r="B144">
            <v>45566</v>
          </cell>
          <cell r="C144">
            <v>4936.774105073694</v>
          </cell>
          <cell r="D144">
            <v>734.71948775144699</v>
          </cell>
          <cell r="E144">
            <v>0</v>
          </cell>
          <cell r="F144">
            <v>734.71948775144699</v>
          </cell>
          <cell r="G144">
            <v>697.69368196339428</v>
          </cell>
          <cell r="H144">
            <v>37.025805788052701</v>
          </cell>
          <cell r="I144">
            <v>4239.0804231102993</v>
          </cell>
        </row>
        <row r="145">
          <cell r="A145">
            <v>128</v>
          </cell>
          <cell r="B145">
            <v>45597</v>
          </cell>
          <cell r="C145">
            <v>4239.0804231102993</v>
          </cell>
          <cell r="D145">
            <v>734.71948775144699</v>
          </cell>
          <cell r="E145">
            <v>0</v>
          </cell>
          <cell r="F145">
            <v>734.71948775144699</v>
          </cell>
          <cell r="G145">
            <v>702.92638457811972</v>
          </cell>
          <cell r="H145">
            <v>31.793103173327243</v>
          </cell>
          <cell r="I145">
            <v>3536.1540385321796</v>
          </cell>
        </row>
        <row r="146">
          <cell r="A146">
            <v>129</v>
          </cell>
          <cell r="B146">
            <v>45627</v>
          </cell>
          <cell r="C146">
            <v>3536.1540385321796</v>
          </cell>
          <cell r="D146">
            <v>734.71948775144699</v>
          </cell>
          <cell r="E146">
            <v>0</v>
          </cell>
          <cell r="F146">
            <v>734.71948775144699</v>
          </cell>
          <cell r="G146">
            <v>708.1983324624556</v>
          </cell>
          <cell r="H146">
            <v>26.521155288991348</v>
          </cell>
          <cell r="I146">
            <v>2827.9557060697239</v>
          </cell>
        </row>
        <row r="147">
          <cell r="A147">
            <v>130</v>
          </cell>
          <cell r="B147">
            <v>45658</v>
          </cell>
          <cell r="C147">
            <v>2827.9557060697239</v>
          </cell>
          <cell r="D147">
            <v>734.71948775144699</v>
          </cell>
          <cell r="E147">
            <v>0</v>
          </cell>
          <cell r="F147">
            <v>734.71948775144699</v>
          </cell>
          <cell r="G147">
            <v>713.50981995592406</v>
          </cell>
          <cell r="H147">
            <v>21.209667795522929</v>
          </cell>
          <cell r="I147">
            <v>2114.4458861138</v>
          </cell>
        </row>
        <row r="148">
          <cell r="A148">
            <v>131</v>
          </cell>
          <cell r="B148">
            <v>45689</v>
          </cell>
          <cell r="C148">
            <v>2114.4458861138</v>
          </cell>
          <cell r="D148">
            <v>734.71948775144699</v>
          </cell>
          <cell r="E148">
            <v>0</v>
          </cell>
          <cell r="F148">
            <v>734.71948775144699</v>
          </cell>
          <cell r="G148">
            <v>718.8611436055935</v>
          </cell>
          <cell r="H148">
            <v>15.858344145853501</v>
          </cell>
          <cell r="I148">
            <v>1395.5847425082065</v>
          </cell>
        </row>
        <row r="149">
          <cell r="A149">
            <v>132</v>
          </cell>
          <cell r="B149">
            <v>45717</v>
          </cell>
          <cell r="C149">
            <v>1395.5847425082065</v>
          </cell>
          <cell r="D149">
            <v>734.71948775144699</v>
          </cell>
          <cell r="E149">
            <v>0</v>
          </cell>
          <cell r="F149">
            <v>734.71948775144699</v>
          </cell>
          <cell r="G149">
            <v>724.25260218263543</v>
          </cell>
          <cell r="H149">
            <v>10.466885568811549</v>
          </cell>
          <cell r="I149">
            <v>671.33214032557112</v>
          </cell>
        </row>
        <row r="150">
          <cell r="A150">
            <v>133</v>
          </cell>
          <cell r="B150">
            <v>45748</v>
          </cell>
          <cell r="C150">
            <v>671.33214032557112</v>
          </cell>
          <cell r="D150">
            <v>734.71948775144699</v>
          </cell>
          <cell r="E150">
            <v>0</v>
          </cell>
          <cell r="F150">
            <v>734.71948775144699</v>
          </cell>
          <cell r="G150">
            <v>729.68449669900519</v>
          </cell>
          <cell r="H150">
            <v>5.0349910524417831</v>
          </cell>
          <cell r="I150">
            <v>-58.352356373434077</v>
          </cell>
        </row>
        <row r="151">
          <cell r="A151">
            <v>134</v>
          </cell>
          <cell r="B151">
            <v>45778</v>
          </cell>
          <cell r="C151">
            <v>-58.352356373434077</v>
          </cell>
          <cell r="D151">
            <v>734.71948775144699</v>
          </cell>
          <cell r="E151">
            <v>0</v>
          </cell>
          <cell r="F151">
            <v>734.71948775144699</v>
          </cell>
          <cell r="G151">
            <v>735.15713042424773</v>
          </cell>
          <cell r="H151">
            <v>-0.43764267280075558</v>
          </cell>
          <cell r="I151">
            <v>-793.5094867976818</v>
          </cell>
        </row>
        <row r="152">
          <cell r="A152">
            <v>135</v>
          </cell>
          <cell r="B152">
            <v>45809</v>
          </cell>
          <cell r="C152">
            <v>-793.5094867976818</v>
          </cell>
          <cell r="D152">
            <v>734.71948775144699</v>
          </cell>
          <cell r="E152">
            <v>0</v>
          </cell>
          <cell r="F152">
            <v>734.71948775144699</v>
          </cell>
          <cell r="G152">
            <v>740.6708089024296</v>
          </cell>
          <cell r="H152">
            <v>-5.951321150982614</v>
          </cell>
          <cell r="I152">
            <v>-1534.1802957001114</v>
          </cell>
        </row>
        <row r="153">
          <cell r="A153">
            <v>136</v>
          </cell>
          <cell r="B153">
            <v>45839</v>
          </cell>
          <cell r="C153">
            <v>-1534.1802957001114</v>
          </cell>
          <cell r="D153">
            <v>734.71948775144699</v>
          </cell>
          <cell r="E153">
            <v>0</v>
          </cell>
          <cell r="F153">
            <v>734.71948775144699</v>
          </cell>
          <cell r="G153">
            <v>746.22583996919786</v>
          </cell>
          <cell r="H153">
            <v>-11.506352217750836</v>
          </cell>
          <cell r="I153">
            <v>-2280.4061356693092</v>
          </cell>
        </row>
        <row r="154">
          <cell r="A154">
            <v>137</v>
          </cell>
          <cell r="B154">
            <v>45870</v>
          </cell>
          <cell r="C154">
            <v>-2280.4061356693092</v>
          </cell>
          <cell r="D154">
            <v>734.71948775144699</v>
          </cell>
          <cell r="E154">
            <v>0</v>
          </cell>
          <cell r="F154">
            <v>734.71948775144699</v>
          </cell>
          <cell r="G154">
            <v>751.82253376896676</v>
          </cell>
          <cell r="H154">
            <v>-17.103046017519819</v>
          </cell>
          <cell r="I154">
            <v>-3032.228669438276</v>
          </cell>
        </row>
        <row r="155">
          <cell r="A155">
            <v>138</v>
          </cell>
          <cell r="B155">
            <v>45901</v>
          </cell>
          <cell r="C155">
            <v>-3032.228669438276</v>
          </cell>
          <cell r="D155">
            <v>734.71948775144699</v>
          </cell>
          <cell r="E155">
            <v>0</v>
          </cell>
          <cell r="F155">
            <v>734.71948775144699</v>
          </cell>
          <cell r="G155">
            <v>757.46120277223406</v>
          </cell>
          <cell r="H155">
            <v>-22.741715020787069</v>
          </cell>
          <cell r="I155">
            <v>-3789.6898722105102</v>
          </cell>
        </row>
        <row r="156">
          <cell r="A156">
            <v>139</v>
          </cell>
          <cell r="B156">
            <v>45931</v>
          </cell>
          <cell r="C156">
            <v>-3789.6898722105102</v>
          </cell>
          <cell r="D156">
            <v>734.71948775144699</v>
          </cell>
          <cell r="E156">
            <v>0</v>
          </cell>
          <cell r="F156">
            <v>734.71948775144699</v>
          </cell>
          <cell r="G156">
            <v>763.14216179302582</v>
          </cell>
          <cell r="H156">
            <v>-28.422674041578826</v>
          </cell>
          <cell r="I156">
            <v>-4552.8320340035361</v>
          </cell>
        </row>
        <row r="157">
          <cell r="A157">
            <v>140</v>
          </cell>
          <cell r="B157">
            <v>45962</v>
          </cell>
          <cell r="C157">
            <v>-4552.8320340035361</v>
          </cell>
          <cell r="D157">
            <v>734.71948775144699</v>
          </cell>
          <cell r="E157">
            <v>0</v>
          </cell>
          <cell r="F157">
            <v>734.71948775144699</v>
          </cell>
          <cell r="G157">
            <v>768.86572800647355</v>
          </cell>
          <cell r="H157">
            <v>-34.14624025502652</v>
          </cell>
          <cell r="I157">
            <v>-5321.6977620100097</v>
          </cell>
        </row>
        <row r="158">
          <cell r="A158">
            <v>141</v>
          </cell>
          <cell r="B158">
            <v>45992</v>
          </cell>
          <cell r="C158">
            <v>-5321.6977620100097</v>
          </cell>
          <cell r="D158">
            <v>734.71948775144699</v>
          </cell>
          <cell r="E158">
            <v>0</v>
          </cell>
          <cell r="F158">
            <v>734.71948775144699</v>
          </cell>
          <cell r="G158">
            <v>774.63222096652203</v>
          </cell>
          <cell r="H158">
            <v>-39.912733215075072</v>
          </cell>
          <cell r="I158">
            <v>-6096.3299829765319</v>
          </cell>
        </row>
        <row r="159">
          <cell r="A159">
            <v>142</v>
          </cell>
          <cell r="B159">
            <v>46023</v>
          </cell>
          <cell r="C159">
            <v>-6096.3299829765319</v>
          </cell>
          <cell r="D159">
            <v>734.71948775144699</v>
          </cell>
          <cell r="E159">
            <v>0</v>
          </cell>
          <cell r="F159">
            <v>734.71948775144699</v>
          </cell>
          <cell r="G159">
            <v>780.44196262377102</v>
          </cell>
          <cell r="H159">
            <v>-45.722474872323993</v>
          </cell>
          <cell r="I159">
            <v>-6876.7719456003033</v>
          </cell>
        </row>
        <row r="160">
          <cell r="A160">
            <v>143</v>
          </cell>
          <cell r="B160">
            <v>46054</v>
          </cell>
          <cell r="C160">
            <v>-6876.7719456003033</v>
          </cell>
          <cell r="D160">
            <v>734.71948775144699</v>
          </cell>
          <cell r="E160">
            <v>0</v>
          </cell>
          <cell r="F160">
            <v>734.71948775144699</v>
          </cell>
          <cell r="G160">
            <v>786.29527734344924</v>
          </cell>
          <cell r="H160">
            <v>-51.575789592002273</v>
          </cell>
          <cell r="I160">
            <v>-7663.0672229437523</v>
          </cell>
        </row>
        <row r="161">
          <cell r="A161">
            <v>144</v>
          </cell>
          <cell r="B161">
            <v>46082</v>
          </cell>
          <cell r="C161">
            <v>-7663.0672229437523</v>
          </cell>
          <cell r="D161">
            <v>734.71948775144699</v>
          </cell>
          <cell r="E161">
            <v>0</v>
          </cell>
          <cell r="F161">
            <v>734.71948775144699</v>
          </cell>
          <cell r="G161">
            <v>792.19249192352515</v>
          </cell>
          <cell r="H161">
            <v>-57.473004172078141</v>
          </cell>
          <cell r="I161">
            <v>-8455.2597148672776</v>
          </cell>
        </row>
        <row r="162">
          <cell r="A162">
            <v>145</v>
          </cell>
          <cell r="B162">
            <v>46113</v>
          </cell>
          <cell r="C162">
            <v>-8455.2597148672776</v>
          </cell>
          <cell r="D162">
            <v>734.71948775144699</v>
          </cell>
          <cell r="E162">
            <v>0</v>
          </cell>
          <cell r="F162">
            <v>734.71948775144699</v>
          </cell>
          <cell r="G162">
            <v>798.13393561295152</v>
          </cell>
          <cell r="H162">
            <v>-63.414447861504584</v>
          </cell>
          <cell r="I162">
            <v>-9253.3936504802296</v>
          </cell>
        </row>
        <row r="163">
          <cell r="A163">
            <v>146</v>
          </cell>
          <cell r="B163">
            <v>46143</v>
          </cell>
          <cell r="C163">
            <v>-9253.3936504802296</v>
          </cell>
          <cell r="D163">
            <v>734.71948775144699</v>
          </cell>
          <cell r="E163">
            <v>0</v>
          </cell>
          <cell r="F163">
            <v>734.71948775144699</v>
          </cell>
          <cell r="G163">
            <v>804.11994013004869</v>
          </cell>
          <cell r="H163">
            <v>-69.400452378601713</v>
          </cell>
          <cell r="I163">
            <v>-10057.513590610279</v>
          </cell>
        </row>
        <row r="164">
          <cell r="A164">
            <v>147</v>
          </cell>
          <cell r="B164">
            <v>46174</v>
          </cell>
          <cell r="C164">
            <v>-10057.513590610279</v>
          </cell>
          <cell r="D164">
            <v>734.71948775144699</v>
          </cell>
          <cell r="E164">
            <v>0</v>
          </cell>
          <cell r="F164">
            <v>734.71948775144699</v>
          </cell>
          <cell r="G164">
            <v>810.15083968102408</v>
          </cell>
          <cell r="H164">
            <v>-75.43135192957709</v>
          </cell>
          <cell r="I164">
            <v>-10867.664430291303</v>
          </cell>
        </row>
        <row r="165">
          <cell r="A165">
            <v>148</v>
          </cell>
          <cell r="B165">
            <v>46204</v>
          </cell>
          <cell r="C165">
            <v>-10867.664430291303</v>
          </cell>
          <cell r="D165">
            <v>734.71948775144699</v>
          </cell>
          <cell r="E165">
            <v>0</v>
          </cell>
          <cell r="F165">
            <v>734.71948775144699</v>
          </cell>
          <cell r="G165">
            <v>816.2269709786317</v>
          </cell>
          <cell r="H165">
            <v>-81.507483227184764</v>
          </cell>
          <cell r="I165">
            <v>-11683.891401269935</v>
          </cell>
        </row>
        <row r="166">
          <cell r="A166">
            <v>149</v>
          </cell>
          <cell r="B166">
            <v>46235</v>
          </cell>
          <cell r="C166">
            <v>-11683.891401269935</v>
          </cell>
          <cell r="D166">
            <v>734.71948775144699</v>
          </cell>
          <cell r="E166">
            <v>0</v>
          </cell>
          <cell r="F166">
            <v>734.71948775144699</v>
          </cell>
          <cell r="G166">
            <v>822.34867326097151</v>
          </cell>
          <cell r="H166">
            <v>-87.629185509524518</v>
          </cell>
          <cell r="I166">
            <v>-12506.240074530906</v>
          </cell>
        </row>
        <row r="167">
          <cell r="A167">
            <v>150</v>
          </cell>
          <cell r="B167">
            <v>46266</v>
          </cell>
          <cell r="C167">
            <v>-12506.240074530906</v>
          </cell>
          <cell r="D167">
            <v>734.71948775144699</v>
          </cell>
          <cell r="E167">
            <v>0</v>
          </cell>
          <cell r="F167">
            <v>734.71948775144699</v>
          </cell>
          <cell r="G167">
            <v>828.51628831042876</v>
          </cell>
          <cell r="H167">
            <v>-93.796800558981786</v>
          </cell>
          <cell r="I167">
            <v>-13334.756362841335</v>
          </cell>
        </row>
        <row r="168">
          <cell r="A168">
            <v>151</v>
          </cell>
          <cell r="B168">
            <v>46296</v>
          </cell>
          <cell r="C168">
            <v>-13334.756362841335</v>
          </cell>
          <cell r="D168">
            <v>734.71948775144699</v>
          </cell>
          <cell r="E168">
            <v>0</v>
          </cell>
          <cell r="F168">
            <v>734.71948775144699</v>
          </cell>
          <cell r="G168">
            <v>834.73016047275701</v>
          </cell>
          <cell r="H168">
            <v>-100.01067272131002</v>
          </cell>
          <cell r="I168">
            <v>-14169.486523314092</v>
          </cell>
        </row>
        <row r="169">
          <cell r="A169">
            <v>152</v>
          </cell>
          <cell r="B169">
            <v>46327</v>
          </cell>
          <cell r="C169">
            <v>-14169.486523314092</v>
          </cell>
          <cell r="D169">
            <v>734.71948775144699</v>
          </cell>
          <cell r="E169">
            <v>0</v>
          </cell>
          <cell r="F169">
            <v>734.71948775144699</v>
          </cell>
          <cell r="G169">
            <v>840.99063667630264</v>
          </cell>
          <cell r="H169">
            <v>-106.27114892485569</v>
          </cell>
          <cell r="I169">
            <v>-15010.477159990394</v>
          </cell>
        </row>
        <row r="170">
          <cell r="A170">
            <v>153</v>
          </cell>
          <cell r="B170">
            <v>46357</v>
          </cell>
          <cell r="C170">
            <v>-15010.477159990394</v>
          </cell>
          <cell r="D170">
            <v>734.71948775144699</v>
          </cell>
          <cell r="E170">
            <v>0</v>
          </cell>
          <cell r="F170">
            <v>734.71948775144699</v>
          </cell>
          <cell r="G170">
            <v>847.29806645137501</v>
          </cell>
          <cell r="H170">
            <v>-112.57857869992796</v>
          </cell>
          <cell r="I170">
            <v>-15857.775226441769</v>
          </cell>
        </row>
        <row r="171">
          <cell r="A171">
            <v>154</v>
          </cell>
          <cell r="B171">
            <v>46388</v>
          </cell>
          <cell r="C171">
            <v>-15857.775226441769</v>
          </cell>
          <cell r="D171">
            <v>734.71948775144699</v>
          </cell>
          <cell r="E171">
            <v>0</v>
          </cell>
          <cell r="F171">
            <v>734.71948775144699</v>
          </cell>
          <cell r="G171">
            <v>853.65280194976026</v>
          </cell>
          <cell r="H171">
            <v>-118.93331419831327</v>
          </cell>
          <cell r="I171">
            <v>-16711.428028391529</v>
          </cell>
        </row>
        <row r="172">
          <cell r="A172">
            <v>155</v>
          </cell>
          <cell r="B172">
            <v>46419</v>
          </cell>
          <cell r="C172">
            <v>-16711.428028391529</v>
          </cell>
          <cell r="D172">
            <v>734.71948775144699</v>
          </cell>
          <cell r="E172">
            <v>0</v>
          </cell>
          <cell r="F172">
            <v>734.71948775144699</v>
          </cell>
          <cell r="G172">
            <v>860.05519796438341</v>
          </cell>
          <cell r="H172">
            <v>-125.33571021293646</v>
          </cell>
          <cell r="I172">
            <v>-17571.483226355911</v>
          </cell>
        </row>
        <row r="173">
          <cell r="A173">
            <v>156</v>
          </cell>
          <cell r="B173">
            <v>46447</v>
          </cell>
          <cell r="C173">
            <v>-17571.483226355911</v>
          </cell>
          <cell r="D173">
            <v>734.71948775144699</v>
          </cell>
          <cell r="E173">
            <v>0</v>
          </cell>
          <cell r="F173">
            <v>734.71948775144699</v>
          </cell>
          <cell r="G173">
            <v>866.50561194911631</v>
          </cell>
          <cell r="H173">
            <v>-131.78612419766932</v>
          </cell>
          <cell r="I173">
            <v>-18437.988838305027</v>
          </cell>
        </row>
        <row r="174">
          <cell r="A174">
            <v>157</v>
          </cell>
          <cell r="B174">
            <v>46478</v>
          </cell>
          <cell r="C174">
            <v>-18437.988838305027</v>
          </cell>
          <cell r="D174">
            <v>734.71948775144699</v>
          </cell>
          <cell r="E174">
            <v>0</v>
          </cell>
          <cell r="F174">
            <v>734.71948775144699</v>
          </cell>
          <cell r="G174">
            <v>873.00440403873472</v>
          </cell>
          <cell r="H174">
            <v>-138.2849162872877</v>
          </cell>
          <cell r="I174">
            <v>-19310.993242343764</v>
          </cell>
        </row>
        <row r="175">
          <cell r="A175">
            <v>158</v>
          </cell>
          <cell r="B175">
            <v>46508</v>
          </cell>
          <cell r="C175">
            <v>-19310.993242343764</v>
          </cell>
          <cell r="D175">
            <v>734.71948775144699</v>
          </cell>
          <cell r="E175">
            <v>0</v>
          </cell>
          <cell r="F175">
            <v>734.71948775144699</v>
          </cell>
          <cell r="G175">
            <v>879.55193706902526</v>
          </cell>
          <cell r="H175">
            <v>-144.83244931757824</v>
          </cell>
          <cell r="I175">
            <v>-20190.545179412788</v>
          </cell>
        </row>
        <row r="176">
          <cell r="A176">
            <v>159</v>
          </cell>
          <cell r="B176">
            <v>46539</v>
          </cell>
          <cell r="C176">
            <v>-20190.545179412788</v>
          </cell>
          <cell r="D176">
            <v>734.71948775144699</v>
          </cell>
          <cell r="E176">
            <v>0</v>
          </cell>
          <cell r="F176">
            <v>734.71948775144699</v>
          </cell>
          <cell r="G176">
            <v>886.14857659704285</v>
          </cell>
          <cell r="H176">
            <v>-151.42908884559589</v>
          </cell>
          <cell r="I176">
            <v>-21076.69375600983</v>
          </cell>
        </row>
        <row r="177">
          <cell r="A177">
            <v>160</v>
          </cell>
          <cell r="B177">
            <v>46569</v>
          </cell>
          <cell r="C177">
            <v>-21076.69375600983</v>
          </cell>
          <cell r="D177">
            <v>734.71948775144699</v>
          </cell>
          <cell r="E177">
            <v>0</v>
          </cell>
          <cell r="F177">
            <v>734.71948775144699</v>
          </cell>
          <cell r="G177">
            <v>892.79469092152067</v>
          </cell>
          <cell r="H177">
            <v>-158.07520317007371</v>
          </cell>
          <cell r="I177">
            <v>-21969.488446931351</v>
          </cell>
        </row>
        <row r="178">
          <cell r="A178">
            <v>161</v>
          </cell>
          <cell r="B178">
            <v>46600</v>
          </cell>
          <cell r="C178">
            <v>-21969.488446931351</v>
          </cell>
          <cell r="D178">
            <v>734.71948775144699</v>
          </cell>
          <cell r="E178">
            <v>0</v>
          </cell>
          <cell r="F178">
            <v>734.71948775144699</v>
          </cell>
          <cell r="G178">
            <v>899.49065110343213</v>
          </cell>
          <cell r="H178">
            <v>-164.77116335198511</v>
          </cell>
          <cell r="I178">
            <v>-22868.979098034783</v>
          </cell>
        </row>
        <row r="179">
          <cell r="A179">
            <v>162</v>
          </cell>
          <cell r="B179">
            <v>46631</v>
          </cell>
          <cell r="C179">
            <v>-22868.979098034783</v>
          </cell>
          <cell r="D179">
            <v>734.71948775144699</v>
          </cell>
          <cell r="E179">
            <v>0</v>
          </cell>
          <cell r="F179">
            <v>734.71948775144699</v>
          </cell>
          <cell r="G179">
            <v>906.2368309867079</v>
          </cell>
          <cell r="H179">
            <v>-171.51734323526088</v>
          </cell>
          <cell r="I179">
            <v>-23775.215929021491</v>
          </cell>
        </row>
        <row r="180">
          <cell r="A180">
            <v>163</v>
          </cell>
          <cell r="B180">
            <v>46661</v>
          </cell>
          <cell r="C180">
            <v>-23775.215929021491</v>
          </cell>
          <cell r="D180">
            <v>734.71948775144699</v>
          </cell>
          <cell r="E180">
            <v>0</v>
          </cell>
          <cell r="F180">
            <v>734.71948775144699</v>
          </cell>
          <cell r="G180">
            <v>913.03360721910815</v>
          </cell>
          <cell r="H180">
            <v>-178.31411946766119</v>
          </cell>
          <cell r="I180">
            <v>-24688.249536240601</v>
          </cell>
        </row>
        <row r="181">
          <cell r="A181">
            <v>164</v>
          </cell>
          <cell r="B181">
            <v>46692</v>
          </cell>
          <cell r="C181">
            <v>-24688.249536240601</v>
          </cell>
          <cell r="D181">
            <v>734.71948775144699</v>
          </cell>
          <cell r="E181">
            <v>0</v>
          </cell>
          <cell r="F181">
            <v>734.71948775144699</v>
          </cell>
          <cell r="G181">
            <v>919.88135927325152</v>
          </cell>
          <cell r="H181">
            <v>-185.1618715218045</v>
          </cell>
          <cell r="I181">
            <v>-25608.130895513852</v>
          </cell>
        </row>
        <row r="182">
          <cell r="A182">
            <v>165</v>
          </cell>
          <cell r="B182">
            <v>46722</v>
          </cell>
          <cell r="C182">
            <v>-25608.130895513852</v>
          </cell>
          <cell r="D182">
            <v>734.71948775144699</v>
          </cell>
          <cell r="E182">
            <v>0</v>
          </cell>
          <cell r="F182">
            <v>734.71948775144699</v>
          </cell>
          <cell r="G182">
            <v>926.78046946780091</v>
          </cell>
          <cell r="H182">
            <v>-192.06098171635389</v>
          </cell>
          <cell r="I182">
            <v>-26534.911364981654</v>
          </cell>
        </row>
        <row r="183">
          <cell r="A183">
            <v>166</v>
          </cell>
          <cell r="B183">
            <v>46753</v>
          </cell>
          <cell r="C183">
            <v>-26534.911364981654</v>
          </cell>
          <cell r="D183">
            <v>734.71948775144699</v>
          </cell>
          <cell r="E183">
            <v>0</v>
          </cell>
          <cell r="F183">
            <v>734.71948775144699</v>
          </cell>
          <cell r="G183">
            <v>933.73132298880944</v>
          </cell>
          <cell r="H183">
            <v>-199.01183523736242</v>
          </cell>
          <cell r="I183">
            <v>-27468.642687970463</v>
          </cell>
        </row>
        <row r="184">
          <cell r="A184">
            <v>167</v>
          </cell>
          <cell r="B184">
            <v>46784</v>
          </cell>
          <cell r="C184">
            <v>-27468.642687970463</v>
          </cell>
          <cell r="D184">
            <v>734.71948775144699</v>
          </cell>
          <cell r="E184">
            <v>0</v>
          </cell>
          <cell r="F184">
            <v>734.71948775144699</v>
          </cell>
          <cell r="G184">
            <v>940.73430791122541</v>
          </cell>
          <cell r="H184">
            <v>-206.01482015977845</v>
          </cell>
          <cell r="I184">
            <v>-28409.376995881688</v>
          </cell>
        </row>
        <row r="185">
          <cell r="A185">
            <v>168</v>
          </cell>
          <cell r="B185">
            <v>46813</v>
          </cell>
          <cell r="C185">
            <v>-28409.376995881688</v>
          </cell>
          <cell r="D185">
            <v>734.71948775144699</v>
          </cell>
          <cell r="E185">
            <v>0</v>
          </cell>
          <cell r="F185">
            <v>734.71948775144699</v>
          </cell>
          <cell r="G185">
            <v>947.7898152205596</v>
          </cell>
          <cell r="H185">
            <v>-213.07032746911264</v>
          </cell>
          <cell r="I185">
            <v>-29357.166811102248</v>
          </cell>
        </row>
        <row r="186">
          <cell r="A186">
            <v>169</v>
          </cell>
          <cell r="B186">
            <v>46844</v>
          </cell>
          <cell r="C186">
            <v>-29357.166811102248</v>
          </cell>
          <cell r="D186">
            <v>734.71948775144699</v>
          </cell>
          <cell r="E186">
            <v>0</v>
          </cell>
          <cell r="F186">
            <v>734.71948775144699</v>
          </cell>
          <cell r="G186">
            <v>954.89823883471388</v>
          </cell>
          <cell r="H186">
            <v>-220.17875108326686</v>
          </cell>
          <cell r="I186">
            <v>-30312.065049936962</v>
          </cell>
        </row>
        <row r="187">
          <cell r="A187">
            <v>170</v>
          </cell>
          <cell r="B187">
            <v>46874</v>
          </cell>
          <cell r="C187">
            <v>-30312.065049936962</v>
          </cell>
          <cell r="D187">
            <v>734.71948775144699</v>
          </cell>
          <cell r="E187">
            <v>0</v>
          </cell>
          <cell r="F187">
            <v>734.71948775144699</v>
          </cell>
          <cell r="G187">
            <v>962.05997562597418</v>
          </cell>
          <cell r="H187">
            <v>-227.34048787452721</v>
          </cell>
          <cell r="I187">
            <v>-31274.125025562935</v>
          </cell>
        </row>
        <row r="188">
          <cell r="A188">
            <v>171</v>
          </cell>
          <cell r="B188">
            <v>46905</v>
          </cell>
          <cell r="C188">
            <v>-31274.125025562935</v>
          </cell>
          <cell r="D188">
            <v>734.71948775144699</v>
          </cell>
          <cell r="E188">
            <v>0</v>
          </cell>
          <cell r="F188">
            <v>734.71948775144699</v>
          </cell>
          <cell r="G188">
            <v>969.27542544316896</v>
          </cell>
          <cell r="H188">
            <v>-234.55593769172199</v>
          </cell>
          <cell r="I188">
            <v>-32243.400451006102</v>
          </cell>
        </row>
        <row r="189">
          <cell r="A189">
            <v>172</v>
          </cell>
          <cell r="B189">
            <v>46935</v>
          </cell>
          <cell r="C189">
            <v>-32243.400451006102</v>
          </cell>
          <cell r="D189">
            <v>734.71948775144699</v>
          </cell>
          <cell r="E189">
            <v>0</v>
          </cell>
          <cell r="F189">
            <v>734.71948775144699</v>
          </cell>
          <cell r="G189">
            <v>976.54499113399277</v>
          </cell>
          <cell r="H189">
            <v>-241.82550338254578</v>
          </cell>
          <cell r="I189">
            <v>-33219.945442140095</v>
          </cell>
        </row>
        <row r="190">
          <cell r="A190">
            <v>173</v>
          </cell>
          <cell r="B190">
            <v>46966</v>
          </cell>
          <cell r="C190">
            <v>-33219.945442140095</v>
          </cell>
          <cell r="D190">
            <v>734.71948775144699</v>
          </cell>
          <cell r="E190">
            <v>0</v>
          </cell>
          <cell r="F190">
            <v>734.71948775144699</v>
          </cell>
          <cell r="G190">
            <v>983.8690785674977</v>
          </cell>
          <cell r="H190">
            <v>-249.1495908160507</v>
          </cell>
          <cell r="I190">
            <v>-34203.814520707594</v>
          </cell>
        </row>
        <row r="191">
          <cell r="A191">
            <v>174</v>
          </cell>
          <cell r="B191">
            <v>46997</v>
          </cell>
          <cell r="C191">
            <v>-34203.814520707594</v>
          </cell>
          <cell r="D191">
            <v>734.71948775144699</v>
          </cell>
          <cell r="E191">
            <v>0</v>
          </cell>
          <cell r="F191">
            <v>734.71948775144699</v>
          </cell>
          <cell r="G191">
            <v>991.24809665675389</v>
          </cell>
          <cell r="H191">
            <v>-256.52860890530695</v>
          </cell>
          <cell r="I191">
            <v>-35195.062617364347</v>
          </cell>
        </row>
        <row r="192">
          <cell r="A192">
            <v>175</v>
          </cell>
          <cell r="B192">
            <v>47027</v>
          </cell>
          <cell r="C192">
            <v>-35195.062617364347</v>
          </cell>
          <cell r="D192">
            <v>734.71948775144699</v>
          </cell>
          <cell r="E192">
            <v>0</v>
          </cell>
          <cell r="F192">
            <v>734.71948775144699</v>
          </cell>
          <cell r="G192">
            <v>998.68245738167957</v>
          </cell>
          <cell r="H192">
            <v>-263.96296963023258</v>
          </cell>
          <cell r="I192">
            <v>-36193.745074746024</v>
          </cell>
        </row>
        <row r="193">
          <cell r="A193">
            <v>176</v>
          </cell>
          <cell r="B193">
            <v>47058</v>
          </cell>
          <cell r="C193">
            <v>-36193.745074746024</v>
          </cell>
          <cell r="D193">
            <v>734.71948775144699</v>
          </cell>
          <cell r="E193">
            <v>0</v>
          </cell>
          <cell r="F193">
            <v>734.71948775144699</v>
          </cell>
          <cell r="G193">
            <v>1006.1725758120422</v>
          </cell>
          <cell r="H193">
            <v>-271.45308806059518</v>
          </cell>
          <cell r="I193">
            <v>-37199.917650558069</v>
          </cell>
        </row>
        <row r="194">
          <cell r="A194">
            <v>177</v>
          </cell>
          <cell r="B194">
            <v>47088</v>
          </cell>
          <cell r="C194">
            <v>-37199.917650558069</v>
          </cell>
          <cell r="D194">
            <v>734.71948775144699</v>
          </cell>
          <cell r="E194">
            <v>0</v>
          </cell>
          <cell r="F194">
            <v>734.71948775144699</v>
          </cell>
          <cell r="G194">
            <v>1013.7188701306325</v>
          </cell>
          <cell r="H194">
            <v>-278.99938237918553</v>
          </cell>
          <cell r="I194">
            <v>-38213.636520688699</v>
          </cell>
        </row>
        <row r="195">
          <cell r="A195">
            <v>178</v>
          </cell>
          <cell r="B195">
            <v>47119</v>
          </cell>
          <cell r="C195">
            <v>-38213.636520688699</v>
          </cell>
          <cell r="D195">
            <v>734.71948775144699</v>
          </cell>
          <cell r="E195">
            <v>0</v>
          </cell>
          <cell r="F195">
            <v>734.71948775144699</v>
          </cell>
          <cell r="G195">
            <v>1021.3217616566121</v>
          </cell>
          <cell r="H195">
            <v>-286.60227390516519</v>
          </cell>
          <cell r="I195">
            <v>-39234.958282345309</v>
          </cell>
        </row>
        <row r="196">
          <cell r="A196">
            <v>179</v>
          </cell>
          <cell r="B196">
            <v>47150</v>
          </cell>
          <cell r="C196">
            <v>-39234.958282345309</v>
          </cell>
          <cell r="D196">
            <v>734.71948775144699</v>
          </cell>
          <cell r="E196">
            <v>0</v>
          </cell>
          <cell r="F196">
            <v>734.71948775144699</v>
          </cell>
          <cell r="G196">
            <v>1028.9816748690369</v>
          </cell>
          <cell r="H196">
            <v>-294.2621871175898</v>
          </cell>
          <cell r="I196">
            <v>-40263.939957214345</v>
          </cell>
        </row>
        <row r="197">
          <cell r="A197">
            <v>180</v>
          </cell>
          <cell r="B197">
            <v>47178</v>
          </cell>
          <cell r="C197">
            <v>-40263.939957214345</v>
          </cell>
          <cell r="D197">
            <v>734.71948775144699</v>
          </cell>
          <cell r="E197">
            <v>0</v>
          </cell>
          <cell r="F197">
            <v>734.71948775144699</v>
          </cell>
          <cell r="G197">
            <v>1036.6990374305547</v>
          </cell>
          <cell r="H197">
            <v>-301.97954967910761</v>
          </cell>
          <cell r="I197">
            <v>-41300.638994644898</v>
          </cell>
        </row>
        <row r="198">
          <cell r="A198">
            <v>181</v>
          </cell>
          <cell r="B198">
            <v>47209</v>
          </cell>
          <cell r="C198">
            <v>-41300.638994644898</v>
          </cell>
          <cell r="D198">
            <v>734.71948775144699</v>
          </cell>
          <cell r="E198">
            <v>0</v>
          </cell>
          <cell r="F198">
            <v>734.71948775144699</v>
          </cell>
          <cell r="G198">
            <v>1044.4742802112837</v>
          </cell>
          <cell r="H198">
            <v>-309.75479245983672</v>
          </cell>
          <cell r="I198">
            <v>-42345.113274856179</v>
          </cell>
        </row>
        <row r="199">
          <cell r="A199">
            <v>182</v>
          </cell>
          <cell r="B199">
            <v>47239</v>
          </cell>
          <cell r="C199">
            <v>-42345.113274856179</v>
          </cell>
          <cell r="D199">
            <v>734.71948775144699</v>
          </cell>
          <cell r="E199">
            <v>0</v>
          </cell>
          <cell r="F199">
            <v>734.71948775144699</v>
          </cell>
          <cell r="G199">
            <v>1052.3078373128683</v>
          </cell>
          <cell r="H199">
            <v>-317.58834956142135</v>
          </cell>
          <cell r="I199">
            <v>-43397.421112169046</v>
          </cell>
        </row>
        <row r="200">
          <cell r="A200">
            <v>183</v>
          </cell>
          <cell r="B200">
            <v>47270</v>
          </cell>
          <cell r="C200">
            <v>-43397.421112169046</v>
          </cell>
          <cell r="D200">
            <v>734.71948775144699</v>
          </cell>
          <cell r="E200">
            <v>0</v>
          </cell>
          <cell r="F200">
            <v>734.71948775144699</v>
          </cell>
          <cell r="G200">
            <v>1060.2001460927149</v>
          </cell>
          <cell r="H200">
            <v>-325.48065834126783</v>
          </cell>
          <cell r="I200">
            <v>-44457.621258261759</v>
          </cell>
        </row>
        <row r="201">
          <cell r="A201">
            <v>184</v>
          </cell>
          <cell r="B201">
            <v>47300</v>
          </cell>
          <cell r="C201">
            <v>-44457.621258261759</v>
          </cell>
          <cell r="D201">
            <v>734.71948775144699</v>
          </cell>
          <cell r="E201">
            <v>0</v>
          </cell>
          <cell r="F201">
            <v>734.71948775144699</v>
          </cell>
          <cell r="G201">
            <v>1068.1516471884102</v>
          </cell>
          <cell r="H201">
            <v>-333.43215943696322</v>
          </cell>
          <cell r="I201">
            <v>-45525.772905450169</v>
          </cell>
        </row>
        <row r="202">
          <cell r="A202">
            <v>185</v>
          </cell>
          <cell r="B202">
            <v>47331</v>
          </cell>
          <cell r="C202">
            <v>-45525.772905450169</v>
          </cell>
          <cell r="D202">
            <v>734.71948775144699</v>
          </cell>
          <cell r="E202">
            <v>0</v>
          </cell>
          <cell r="F202">
            <v>734.71948775144699</v>
          </cell>
          <cell r="G202">
            <v>1076.1627845423232</v>
          </cell>
          <cell r="H202">
            <v>-341.44329679087627</v>
          </cell>
          <cell r="I202">
            <v>-46601.93568999249</v>
          </cell>
        </row>
        <row r="203">
          <cell r="A203">
            <v>186</v>
          </cell>
          <cell r="B203">
            <v>47362</v>
          </cell>
          <cell r="C203">
            <v>-46601.93568999249</v>
          </cell>
          <cell r="D203">
            <v>734.71948775144699</v>
          </cell>
          <cell r="E203">
            <v>0</v>
          </cell>
          <cell r="F203">
            <v>734.71948775144699</v>
          </cell>
          <cell r="G203">
            <v>1084.2340054263907</v>
          </cell>
          <cell r="H203">
            <v>-349.51451767494365</v>
          </cell>
          <cell r="I203">
            <v>-47686.169695418881</v>
          </cell>
        </row>
        <row r="204">
          <cell r="A204">
            <v>187</v>
          </cell>
          <cell r="B204">
            <v>47392</v>
          </cell>
          <cell r="C204">
            <v>-47686.169695418881</v>
          </cell>
          <cell r="D204">
            <v>734.71948775144699</v>
          </cell>
          <cell r="E204">
            <v>0</v>
          </cell>
          <cell r="F204">
            <v>734.71948775144699</v>
          </cell>
          <cell r="G204">
            <v>1092.3657604670886</v>
          </cell>
          <cell r="H204">
            <v>-357.6462727156416</v>
          </cell>
          <cell r="I204">
            <v>-48778.535455885969</v>
          </cell>
        </row>
        <row r="205">
          <cell r="A205">
            <v>188</v>
          </cell>
          <cell r="B205">
            <v>47423</v>
          </cell>
          <cell r="C205">
            <v>-48778.535455885969</v>
          </cell>
          <cell r="D205">
            <v>734.71948775144699</v>
          </cell>
          <cell r="E205">
            <v>0</v>
          </cell>
          <cell r="F205">
            <v>734.71948775144699</v>
          </cell>
          <cell r="G205">
            <v>1100.5585036705918</v>
          </cell>
          <cell r="H205">
            <v>-365.83901591914474</v>
          </cell>
          <cell r="I205">
            <v>-49879.093959556558</v>
          </cell>
        </row>
        <row r="206">
          <cell r="A206">
            <v>189</v>
          </cell>
          <cell r="B206">
            <v>47453</v>
          </cell>
          <cell r="C206">
            <v>-49879.093959556558</v>
          </cell>
          <cell r="D206">
            <v>734.71948775144699</v>
          </cell>
          <cell r="E206">
            <v>0</v>
          </cell>
          <cell r="F206">
            <v>734.71948775144699</v>
          </cell>
          <cell r="G206">
            <v>1108.8126924481212</v>
          </cell>
          <cell r="H206">
            <v>-374.09320469667415</v>
          </cell>
          <cell r="I206">
            <v>-50987.906652004676</v>
          </cell>
        </row>
        <row r="207">
          <cell r="A207">
            <v>190</v>
          </cell>
          <cell r="B207">
            <v>47484</v>
          </cell>
          <cell r="C207">
            <v>-50987.906652004676</v>
          </cell>
          <cell r="D207">
            <v>734.71948775144699</v>
          </cell>
          <cell r="E207">
            <v>0</v>
          </cell>
          <cell r="F207">
            <v>734.71948775144699</v>
          </cell>
          <cell r="G207">
            <v>1117.1287876414822</v>
          </cell>
          <cell r="H207">
            <v>-382.40929989003507</v>
          </cell>
          <cell r="I207">
            <v>-52105.035439646155</v>
          </cell>
        </row>
        <row r="208">
          <cell r="A208">
            <v>191</v>
          </cell>
          <cell r="B208">
            <v>47515</v>
          </cell>
          <cell r="C208">
            <v>-52105.035439646155</v>
          </cell>
          <cell r="D208">
            <v>734.71948775144699</v>
          </cell>
          <cell r="E208">
            <v>0</v>
          </cell>
          <cell r="F208">
            <v>734.71948775144699</v>
          </cell>
          <cell r="G208">
            <v>1125.5072535487932</v>
          </cell>
          <cell r="H208">
            <v>-390.78776579734614</v>
          </cell>
          <cell r="I208">
            <v>-53230.542693194948</v>
          </cell>
        </row>
        <row r="209">
          <cell r="A209">
            <v>192</v>
          </cell>
          <cell r="B209">
            <v>47543</v>
          </cell>
          <cell r="C209">
            <v>-53230.542693194948</v>
          </cell>
          <cell r="D209">
            <v>734.71948775144699</v>
          </cell>
          <cell r="E209">
            <v>0</v>
          </cell>
          <cell r="F209">
            <v>734.71948775144699</v>
          </cell>
          <cell r="G209">
            <v>1133.9485579504089</v>
          </cell>
          <cell r="H209">
            <v>-399.22907019896206</v>
          </cell>
          <cell r="I209">
            <v>-54364.491251145359</v>
          </cell>
        </row>
        <row r="210">
          <cell r="A210">
            <v>193</v>
          </cell>
          <cell r="B210">
            <v>47574</v>
          </cell>
          <cell r="C210">
            <v>-54364.491251145359</v>
          </cell>
          <cell r="D210">
            <v>734.71948775144699</v>
          </cell>
          <cell r="E210">
            <v>0</v>
          </cell>
          <cell r="F210">
            <v>734.71948775144699</v>
          </cell>
          <cell r="G210">
            <v>1142.4531721350372</v>
          </cell>
          <cell r="H210">
            <v>-407.73368438359017</v>
          </cell>
          <cell r="I210">
            <v>-55506.944423280394</v>
          </cell>
        </row>
        <row r="211">
          <cell r="A211">
            <v>194</v>
          </cell>
          <cell r="B211">
            <v>47604</v>
          </cell>
          <cell r="C211">
            <v>-55506.944423280394</v>
          </cell>
          <cell r="D211">
            <v>734.71948775144699</v>
          </cell>
          <cell r="E211">
            <v>0</v>
          </cell>
          <cell r="F211">
            <v>734.71948775144699</v>
          </cell>
          <cell r="G211">
            <v>1151.0215709260499</v>
          </cell>
          <cell r="H211">
            <v>-416.30208317460296</v>
          </cell>
          <cell r="I211">
            <v>-56657.965994206446</v>
          </cell>
        </row>
        <row r="212">
          <cell r="A212">
            <v>195</v>
          </cell>
          <cell r="B212">
            <v>47635</v>
          </cell>
          <cell r="C212">
            <v>-56657.965994206446</v>
          </cell>
          <cell r="D212">
            <v>734.71948775144699</v>
          </cell>
          <cell r="E212">
            <v>0</v>
          </cell>
          <cell r="F212">
            <v>734.71948775144699</v>
          </cell>
          <cell r="G212">
            <v>1159.6542327079953</v>
          </cell>
          <cell r="H212">
            <v>-424.93474495654829</v>
          </cell>
          <cell r="I212">
            <v>-57817.620226914441</v>
          </cell>
        </row>
        <row r="213">
          <cell r="A213">
            <v>196</v>
          </cell>
          <cell r="B213">
            <v>47665</v>
          </cell>
          <cell r="C213">
            <v>-57817.620226914441</v>
          </cell>
          <cell r="D213">
            <v>734.71948775144699</v>
          </cell>
          <cell r="E213">
            <v>0</v>
          </cell>
          <cell r="F213">
            <v>734.71948775144699</v>
          </cell>
          <cell r="G213">
            <v>1168.3516394533053</v>
          </cell>
          <cell r="H213">
            <v>-433.63215170185828</v>
          </cell>
          <cell r="I213">
            <v>-58985.971866367749</v>
          </cell>
        </row>
        <row r="214">
          <cell r="A214">
            <v>197</v>
          </cell>
          <cell r="B214">
            <v>47696</v>
          </cell>
          <cell r="C214">
            <v>-58985.971866367749</v>
          </cell>
          <cell r="D214">
            <v>734.71948775144699</v>
          </cell>
          <cell r="E214">
            <v>0</v>
          </cell>
          <cell r="F214">
            <v>734.71948775144699</v>
          </cell>
          <cell r="G214">
            <v>1177.1142767492051</v>
          </cell>
          <cell r="H214">
            <v>-442.3947889977581</v>
          </cell>
          <cell r="I214">
            <v>-60163.086143116954</v>
          </cell>
        </row>
        <row r="215">
          <cell r="A215">
            <v>198</v>
          </cell>
          <cell r="B215">
            <v>47727</v>
          </cell>
          <cell r="C215">
            <v>-60163.086143116954</v>
          </cell>
          <cell r="D215">
            <v>734.71948775144699</v>
          </cell>
          <cell r="E215">
            <v>0</v>
          </cell>
          <cell r="F215">
            <v>734.71948775144699</v>
          </cell>
          <cell r="G215">
            <v>1185.942633824824</v>
          </cell>
          <cell r="H215">
            <v>-451.22314607337717</v>
          </cell>
          <cell r="I215">
            <v>-61349.028776941777</v>
          </cell>
        </row>
        <row r="216">
          <cell r="A216">
            <v>199</v>
          </cell>
          <cell r="B216">
            <v>47757</v>
          </cell>
          <cell r="C216">
            <v>-61349.028776941777</v>
          </cell>
          <cell r="D216">
            <v>734.71948775144699</v>
          </cell>
          <cell r="E216">
            <v>0</v>
          </cell>
          <cell r="F216">
            <v>734.71948775144699</v>
          </cell>
          <cell r="G216">
            <v>1194.8372035785103</v>
          </cell>
          <cell r="H216">
            <v>-460.11771582706336</v>
          </cell>
          <cell r="I216">
            <v>-62543.865980520284</v>
          </cell>
        </row>
        <row r="217">
          <cell r="A217">
            <v>200</v>
          </cell>
          <cell r="B217">
            <v>47788</v>
          </cell>
          <cell r="C217">
            <v>-62543.865980520284</v>
          </cell>
          <cell r="D217">
            <v>734.71948775144699</v>
          </cell>
          <cell r="E217">
            <v>0</v>
          </cell>
          <cell r="F217">
            <v>734.71948775144699</v>
          </cell>
          <cell r="G217">
            <v>1203.7984826053491</v>
          </cell>
          <cell r="H217">
            <v>-469.07899485390209</v>
          </cell>
          <cell r="I217">
            <v>-63747.664463125635</v>
          </cell>
        </row>
        <row r="218">
          <cell r="A218">
            <v>201</v>
          </cell>
          <cell r="B218">
            <v>47818</v>
          </cell>
          <cell r="C218">
            <v>-63747.664463125635</v>
          </cell>
          <cell r="D218">
            <v>734.71948775144699</v>
          </cell>
          <cell r="E218">
            <v>0</v>
          </cell>
          <cell r="F218">
            <v>734.71948775144699</v>
          </cell>
          <cell r="G218">
            <v>1212.8269712248893</v>
          </cell>
          <cell r="H218">
            <v>-478.10748347344224</v>
          </cell>
          <cell r="I218">
            <v>-64960.491434350522</v>
          </cell>
        </row>
        <row r="219">
          <cell r="A219">
            <v>202</v>
          </cell>
          <cell r="B219">
            <v>47849</v>
          </cell>
          <cell r="C219">
            <v>-64960.491434350522</v>
          </cell>
          <cell r="D219">
            <v>734.71948775144699</v>
          </cell>
          <cell r="E219">
            <v>0</v>
          </cell>
          <cell r="F219">
            <v>734.71948775144699</v>
          </cell>
          <cell r="G219">
            <v>1221.9231735090759</v>
          </cell>
          <cell r="H219">
            <v>-487.20368575762888</v>
          </cell>
          <cell r="I219">
            <v>-66182.414607859595</v>
          </cell>
        </row>
        <row r="220">
          <cell r="A220">
            <v>203</v>
          </cell>
          <cell r="B220">
            <v>47880</v>
          </cell>
          <cell r="C220">
            <v>-66182.414607859595</v>
          </cell>
          <cell r="D220">
            <v>734.71948775144699</v>
          </cell>
          <cell r="E220">
            <v>0</v>
          </cell>
          <cell r="F220">
            <v>734.71948775144699</v>
          </cell>
          <cell r="G220">
            <v>1231.0875973103939</v>
          </cell>
          <cell r="H220">
            <v>-496.36810955894697</v>
          </cell>
          <cell r="I220">
            <v>-67413.502205169993</v>
          </cell>
        </row>
        <row r="221">
          <cell r="A221">
            <v>204</v>
          </cell>
          <cell r="B221">
            <v>47908</v>
          </cell>
          <cell r="C221">
            <v>-67413.502205169993</v>
          </cell>
          <cell r="D221">
            <v>734.71948775144699</v>
          </cell>
          <cell r="E221">
            <v>0</v>
          </cell>
          <cell r="F221">
            <v>734.71948775144699</v>
          </cell>
          <cell r="G221">
            <v>1240.3207542902219</v>
          </cell>
          <cell r="H221">
            <v>-505.60126653877495</v>
          </cell>
          <cell r="I221">
            <v>-68653.822959460216</v>
          </cell>
        </row>
        <row r="222">
          <cell r="A222">
            <v>205</v>
          </cell>
          <cell r="B222">
            <v>47939</v>
          </cell>
          <cell r="C222">
            <v>-68653.822959460216</v>
          </cell>
          <cell r="D222">
            <v>734.71948775144699</v>
          </cell>
          <cell r="E222">
            <v>0</v>
          </cell>
          <cell r="F222">
            <v>734.71948775144699</v>
          </cell>
          <cell r="G222">
            <v>1249.6231599473986</v>
          </cell>
          <cell r="H222">
            <v>-514.90367219595157</v>
          </cell>
          <cell r="I222">
            <v>-69903.446119407614</v>
          </cell>
        </row>
        <row r="223">
          <cell r="A223">
            <v>206</v>
          </cell>
          <cell r="B223">
            <v>47969</v>
          </cell>
          <cell r="C223">
            <v>-69903.446119407614</v>
          </cell>
          <cell r="D223">
            <v>734.71948775144699</v>
          </cell>
          <cell r="E223">
            <v>0</v>
          </cell>
          <cell r="F223">
            <v>734.71948775144699</v>
          </cell>
          <cell r="G223">
            <v>1258.9953336470041</v>
          </cell>
          <cell r="H223">
            <v>-524.27584589555715</v>
          </cell>
          <cell r="I223">
            <v>-71162.44145305462</v>
          </cell>
        </row>
        <row r="224">
          <cell r="A224">
            <v>207</v>
          </cell>
          <cell r="B224">
            <v>48000</v>
          </cell>
          <cell r="C224">
            <v>-71162.44145305462</v>
          </cell>
          <cell r="D224">
            <v>734.71948775144699</v>
          </cell>
          <cell r="E224">
            <v>0</v>
          </cell>
          <cell r="F224">
            <v>734.71948775144699</v>
          </cell>
          <cell r="G224">
            <v>1268.4377986493566</v>
          </cell>
          <cell r="H224">
            <v>-533.71831089790965</v>
          </cell>
          <cell r="I224">
            <v>-72430.879251703984</v>
          </cell>
        </row>
        <row r="225">
          <cell r="A225">
            <v>208</v>
          </cell>
          <cell r="B225">
            <v>48030</v>
          </cell>
          <cell r="C225">
            <v>-72430.879251703984</v>
          </cell>
          <cell r="D225">
            <v>734.71948775144699</v>
          </cell>
          <cell r="E225">
            <v>0</v>
          </cell>
          <cell r="F225">
            <v>734.71948775144699</v>
          </cell>
          <cell r="G225">
            <v>1277.9510821392269</v>
          </cell>
          <cell r="H225">
            <v>-543.23159438777986</v>
          </cell>
          <cell r="I225">
            <v>-73708.830333843216</v>
          </cell>
        </row>
        <row r="226">
          <cell r="A226">
            <v>209</v>
          </cell>
          <cell r="B226">
            <v>48061</v>
          </cell>
          <cell r="C226">
            <v>-73708.830333843216</v>
          </cell>
          <cell r="D226">
            <v>734.71948775144699</v>
          </cell>
          <cell r="E226">
            <v>0</v>
          </cell>
          <cell r="F226">
            <v>734.71948775144699</v>
          </cell>
          <cell r="G226">
            <v>1287.535715255271</v>
          </cell>
          <cell r="H226">
            <v>-552.81622750382405</v>
          </cell>
          <cell r="I226">
            <v>-74996.366049098491</v>
          </cell>
        </row>
        <row r="227">
          <cell r="A227">
            <v>210</v>
          </cell>
          <cell r="B227">
            <v>48092</v>
          </cell>
          <cell r="C227">
            <v>-74996.366049098491</v>
          </cell>
          <cell r="D227">
            <v>734.71948775144699</v>
          </cell>
          <cell r="E227">
            <v>0</v>
          </cell>
          <cell r="F227">
            <v>734.71948775144699</v>
          </cell>
          <cell r="G227">
            <v>1297.1922331196856</v>
          </cell>
          <cell r="H227">
            <v>-562.47274536823863</v>
          </cell>
          <cell r="I227">
            <v>-76293.558282218175</v>
          </cell>
        </row>
        <row r="228">
          <cell r="A228">
            <v>211</v>
          </cell>
          <cell r="B228">
            <v>48122</v>
          </cell>
          <cell r="C228">
            <v>-76293.558282218175</v>
          </cell>
          <cell r="D228">
            <v>734.71948775144699</v>
          </cell>
          <cell r="E228">
            <v>0</v>
          </cell>
          <cell r="F228">
            <v>734.71948775144699</v>
          </cell>
          <cell r="G228">
            <v>1306.9211748680832</v>
          </cell>
          <cell r="H228">
            <v>-572.20168711663632</v>
          </cell>
          <cell r="I228">
            <v>-77600.479457086258</v>
          </cell>
        </row>
        <row r="229">
          <cell r="A229">
            <v>212</v>
          </cell>
          <cell r="B229">
            <v>48153</v>
          </cell>
          <cell r="C229">
            <v>-77600.479457086258</v>
          </cell>
          <cell r="D229">
            <v>734.71948775144699</v>
          </cell>
          <cell r="E229">
            <v>0</v>
          </cell>
          <cell r="F229">
            <v>734.71948775144699</v>
          </cell>
          <cell r="G229">
            <v>1316.7230836795939</v>
          </cell>
          <cell r="H229">
            <v>-582.00359592814686</v>
          </cell>
          <cell r="I229">
            <v>-78917.202540765851</v>
          </cell>
        </row>
        <row r="230">
          <cell r="A230">
            <v>213</v>
          </cell>
          <cell r="B230">
            <v>48183</v>
          </cell>
          <cell r="C230">
            <v>-78917.202540765851</v>
          </cell>
          <cell r="D230">
            <v>734.71948775144699</v>
          </cell>
          <cell r="E230">
            <v>0</v>
          </cell>
          <cell r="F230">
            <v>734.71948775144699</v>
          </cell>
          <cell r="G230">
            <v>1326.5985068071909</v>
          </cell>
          <cell r="H230">
            <v>-591.87901905574392</v>
          </cell>
          <cell r="I230">
            <v>-80243.801047573041</v>
          </cell>
        </row>
        <row r="231">
          <cell r="A231">
            <v>214</v>
          </cell>
          <cell r="B231">
            <v>48214</v>
          </cell>
          <cell r="C231">
            <v>-80243.801047573041</v>
          </cell>
          <cell r="D231">
            <v>734.71948775144699</v>
          </cell>
          <cell r="E231">
            <v>0</v>
          </cell>
          <cell r="F231">
            <v>734.71948775144699</v>
          </cell>
          <cell r="G231">
            <v>1336.5479956082447</v>
          </cell>
          <cell r="H231">
            <v>-601.82850785679773</v>
          </cell>
          <cell r="I231">
            <v>-81580.349043181282</v>
          </cell>
        </row>
        <row r="232">
          <cell r="A232">
            <v>215</v>
          </cell>
          <cell r="B232">
            <v>48245</v>
          </cell>
          <cell r="C232">
            <v>-81580.349043181282</v>
          </cell>
          <cell r="D232">
            <v>734.71948775144699</v>
          </cell>
          <cell r="E232">
            <v>0</v>
          </cell>
          <cell r="F232">
            <v>734.71948775144699</v>
          </cell>
          <cell r="G232">
            <v>1346.5721055753065</v>
          </cell>
          <cell r="H232">
            <v>-611.85261782385953</v>
          </cell>
          <cell r="I232">
            <v>-82926.921148756592</v>
          </cell>
        </row>
        <row r="233">
          <cell r="A233">
            <v>216</v>
          </cell>
          <cell r="B233">
            <v>48274</v>
          </cell>
          <cell r="C233">
            <v>-82926.921148756592</v>
          </cell>
          <cell r="D233">
            <v>734.71948775144699</v>
          </cell>
          <cell r="E233">
            <v>0</v>
          </cell>
          <cell r="F233">
            <v>734.71948775144699</v>
          </cell>
          <cell r="G233">
            <v>1356.6713963671214</v>
          </cell>
          <cell r="H233">
            <v>-621.95190861567437</v>
          </cell>
          <cell r="I233">
            <v>-84283.592545123713</v>
          </cell>
        </row>
        <row r="234">
          <cell r="A234">
            <v>217</v>
          </cell>
          <cell r="B234">
            <v>48305</v>
          </cell>
          <cell r="C234">
            <v>-84283.592545123713</v>
          </cell>
          <cell r="D234">
            <v>734.71948775144699</v>
          </cell>
          <cell r="E234">
            <v>0</v>
          </cell>
          <cell r="F234">
            <v>734.71948775144699</v>
          </cell>
          <cell r="G234">
            <v>1366.8464318398749</v>
          </cell>
          <cell r="H234">
            <v>-632.12694408842788</v>
          </cell>
          <cell r="I234">
            <v>-85650.438976963589</v>
          </cell>
        </row>
        <row r="235">
          <cell r="A235">
            <v>218</v>
          </cell>
          <cell r="B235">
            <v>48335</v>
          </cell>
          <cell r="C235">
            <v>-85650.438976963589</v>
          </cell>
          <cell r="D235">
            <v>734.71948775144699</v>
          </cell>
          <cell r="E235">
            <v>0</v>
          </cell>
          <cell r="F235">
            <v>734.71948775144699</v>
          </cell>
          <cell r="G235">
            <v>1377.0977800786738</v>
          </cell>
          <cell r="H235">
            <v>-642.37829232722686</v>
          </cell>
          <cell r="I235">
            <v>-87027.536757042268</v>
          </cell>
        </row>
        <row r="236">
          <cell r="A236">
            <v>219</v>
          </cell>
          <cell r="B236">
            <v>48366</v>
          </cell>
          <cell r="C236">
            <v>-87027.536757042268</v>
          </cell>
          <cell r="D236">
            <v>734.71948775144699</v>
          </cell>
          <cell r="E236">
            <v>0</v>
          </cell>
          <cell r="F236">
            <v>734.71948775144699</v>
          </cell>
          <cell r="G236">
            <v>1387.426013429264</v>
          </cell>
          <cell r="H236">
            <v>-652.70652567781701</v>
          </cell>
          <cell r="I236">
            <v>-88414.962770471539</v>
          </cell>
        </row>
        <row r="237">
          <cell r="A237">
            <v>220</v>
          </cell>
          <cell r="B237">
            <v>48396</v>
          </cell>
          <cell r="C237">
            <v>-88414.962770471539</v>
          </cell>
          <cell r="D237">
            <v>734.71948775144699</v>
          </cell>
          <cell r="E237">
            <v>0</v>
          </cell>
          <cell r="F237">
            <v>734.71948775144699</v>
          </cell>
          <cell r="G237">
            <v>1397.8317085299836</v>
          </cell>
          <cell r="H237">
            <v>-663.11222077853654</v>
          </cell>
          <cell r="I237">
            <v>-89812.794479001517</v>
          </cell>
        </row>
        <row r="238">
          <cell r="A238">
            <v>221</v>
          </cell>
          <cell r="B238">
            <v>48427</v>
          </cell>
          <cell r="C238">
            <v>-89812.794479001517</v>
          </cell>
          <cell r="D238">
            <v>734.71948775144699</v>
          </cell>
          <cell r="E238">
            <v>0</v>
          </cell>
          <cell r="F238">
            <v>734.71948775144699</v>
          </cell>
          <cell r="G238">
            <v>1408.3154463439582</v>
          </cell>
          <cell r="H238">
            <v>-673.59595859251135</v>
          </cell>
          <cell r="I238">
            <v>-91221.109925345474</v>
          </cell>
        </row>
        <row r="239">
          <cell r="A239">
            <v>222</v>
          </cell>
          <cell r="B239">
            <v>48458</v>
          </cell>
          <cell r="C239">
            <v>-91221.109925345474</v>
          </cell>
          <cell r="D239">
            <v>734.71948775144699</v>
          </cell>
          <cell r="E239">
            <v>0</v>
          </cell>
          <cell r="F239">
            <v>734.71948775144699</v>
          </cell>
          <cell r="G239">
            <v>1418.8778121915379</v>
          </cell>
          <cell r="H239">
            <v>-684.15832444009095</v>
          </cell>
          <cell r="I239">
            <v>-92639.987737537012</v>
          </cell>
        </row>
        <row r="240">
          <cell r="A240">
            <v>223</v>
          </cell>
          <cell r="B240">
            <v>48488</v>
          </cell>
          <cell r="C240">
            <v>-92639.987737537012</v>
          </cell>
          <cell r="D240">
            <v>734.71948775144699</v>
          </cell>
          <cell r="E240">
            <v>0</v>
          </cell>
          <cell r="F240">
            <v>734.71948775144699</v>
          </cell>
          <cell r="G240">
            <v>1429.5193957829747</v>
          </cell>
          <cell r="H240">
            <v>-694.79990803152759</v>
          </cell>
          <cell r="I240">
            <v>-94069.507133319988</v>
          </cell>
        </row>
        <row r="241">
          <cell r="A241">
            <v>224</v>
          </cell>
          <cell r="B241">
            <v>48519</v>
          </cell>
          <cell r="C241">
            <v>-94069.507133319988</v>
          </cell>
          <cell r="D241">
            <v>734.71948775144699</v>
          </cell>
          <cell r="E241">
            <v>0</v>
          </cell>
          <cell r="F241">
            <v>734.71948775144699</v>
          </cell>
          <cell r="G241">
            <v>1440.240791251347</v>
          </cell>
          <cell r="H241">
            <v>-705.5213034999</v>
          </cell>
          <cell r="I241">
            <v>-95509.747924571333</v>
          </cell>
        </row>
        <row r="242">
          <cell r="A242">
            <v>225</v>
          </cell>
          <cell r="B242">
            <v>48549</v>
          </cell>
          <cell r="C242">
            <v>-95509.747924571333</v>
          </cell>
          <cell r="D242">
            <v>734.71948775144699</v>
          </cell>
          <cell r="E242">
            <v>0</v>
          </cell>
          <cell r="F242">
            <v>734.71948775144699</v>
          </cell>
          <cell r="G242">
            <v>1451.0425971857321</v>
          </cell>
          <cell r="H242">
            <v>-716.32310943428502</v>
          </cell>
          <cell r="I242">
            <v>-96960.790521757066</v>
          </cell>
        </row>
        <row r="243">
          <cell r="A243">
            <v>226</v>
          </cell>
          <cell r="B243">
            <v>48580</v>
          </cell>
          <cell r="C243">
            <v>-96960.790521757066</v>
          </cell>
          <cell r="D243">
            <v>734.71948775144699</v>
          </cell>
          <cell r="E243">
            <v>0</v>
          </cell>
          <cell r="F243">
            <v>734.71948775144699</v>
          </cell>
          <cell r="G243">
            <v>1461.9254166646251</v>
          </cell>
          <cell r="H243">
            <v>-727.20592891317801</v>
          </cell>
          <cell r="I243">
            <v>-98422.715938421694</v>
          </cell>
        </row>
        <row r="244">
          <cell r="A244">
            <v>227</v>
          </cell>
          <cell r="B244">
            <v>48611</v>
          </cell>
          <cell r="C244">
            <v>-98422.715938421694</v>
          </cell>
          <cell r="D244">
            <v>734.71948775144699</v>
          </cell>
          <cell r="E244">
            <v>0</v>
          </cell>
          <cell r="F244">
            <v>734.71948775144699</v>
          </cell>
          <cell r="G244">
            <v>1472.8898572896096</v>
          </cell>
          <cell r="H244">
            <v>-738.17036953816262</v>
          </cell>
          <cell r="I244">
            <v>-99895.605795711308</v>
          </cell>
        </row>
        <row r="245">
          <cell r="A245">
            <v>228</v>
          </cell>
          <cell r="B245">
            <v>48639</v>
          </cell>
          <cell r="C245">
            <v>-99895.605795711308</v>
          </cell>
          <cell r="D245">
            <v>734.71948775144699</v>
          </cell>
          <cell r="E245">
            <v>0</v>
          </cell>
          <cell r="F245">
            <v>734.71948775144699</v>
          </cell>
          <cell r="G245">
            <v>1483.9365312192817</v>
          </cell>
          <cell r="H245">
            <v>-749.21704346783474</v>
          </cell>
          <cell r="I245">
            <v>-101379.54232693059</v>
          </cell>
        </row>
        <row r="246">
          <cell r="A246">
            <v>229</v>
          </cell>
          <cell r="B246">
            <v>48670</v>
          </cell>
          <cell r="C246">
            <v>-101379.54232693059</v>
          </cell>
          <cell r="D246">
            <v>734.71948775144699</v>
          </cell>
          <cell r="E246">
            <v>0</v>
          </cell>
          <cell r="F246">
            <v>734.71948775144699</v>
          </cell>
          <cell r="G246">
            <v>1495.0660552034265</v>
          </cell>
          <cell r="H246">
            <v>-760.34656745197935</v>
          </cell>
          <cell r="I246">
            <v>-102874.60838213401</v>
          </cell>
        </row>
        <row r="247">
          <cell r="A247">
            <v>230</v>
          </cell>
          <cell r="B247">
            <v>48700</v>
          </cell>
          <cell r="C247">
            <v>-102874.60838213401</v>
          </cell>
          <cell r="D247">
            <v>734.71948775144699</v>
          </cell>
          <cell r="E247">
            <v>0</v>
          </cell>
          <cell r="F247">
            <v>734.71948775144699</v>
          </cell>
          <cell r="G247">
            <v>1506.279050617452</v>
          </cell>
          <cell r="H247">
            <v>-771.55956286600497</v>
          </cell>
          <cell r="I247">
            <v>-104380.88743275146</v>
          </cell>
        </row>
        <row r="248">
          <cell r="A248">
            <v>231</v>
          </cell>
          <cell r="B248">
            <v>48731</v>
          </cell>
          <cell r="C248">
            <v>-104380.88743275146</v>
          </cell>
          <cell r="D248">
            <v>734.71948775144699</v>
          </cell>
          <cell r="E248">
            <v>0</v>
          </cell>
          <cell r="F248">
            <v>734.71948775144699</v>
          </cell>
          <cell r="G248">
            <v>1517.576143497083</v>
          </cell>
          <cell r="H248">
            <v>-782.85665574563598</v>
          </cell>
          <cell r="I248">
            <v>-105898.46357624854</v>
          </cell>
        </row>
        <row r="249">
          <cell r="A249">
            <v>232</v>
          </cell>
          <cell r="B249">
            <v>48761</v>
          </cell>
          <cell r="C249">
            <v>-105898.46357624854</v>
          </cell>
          <cell r="D249">
            <v>734.71948775144699</v>
          </cell>
          <cell r="E249">
            <v>0</v>
          </cell>
          <cell r="F249">
            <v>734.71948775144699</v>
          </cell>
          <cell r="G249">
            <v>1528.9579645733111</v>
          </cell>
          <cell r="H249">
            <v>-794.23847682186397</v>
          </cell>
          <cell r="I249">
            <v>-107427.42154082186</v>
          </cell>
        </row>
        <row r="250">
          <cell r="A250">
            <v>233</v>
          </cell>
          <cell r="B250">
            <v>48792</v>
          </cell>
          <cell r="C250">
            <v>-107427.42154082186</v>
          </cell>
          <cell r="D250">
            <v>734.71948775144699</v>
          </cell>
          <cell r="E250">
            <v>0</v>
          </cell>
          <cell r="F250">
            <v>734.71948775144699</v>
          </cell>
          <cell r="G250">
            <v>1540.4251493076108</v>
          </cell>
          <cell r="H250">
            <v>-805.70566155616382</v>
          </cell>
          <cell r="I250">
            <v>-108967.84669012947</v>
          </cell>
        </row>
        <row r="251">
          <cell r="A251">
            <v>234</v>
          </cell>
          <cell r="B251">
            <v>48823</v>
          </cell>
          <cell r="C251">
            <v>-108967.84669012947</v>
          </cell>
          <cell r="D251">
            <v>734.71948775144699</v>
          </cell>
          <cell r="E251">
            <v>0</v>
          </cell>
          <cell r="F251">
            <v>734.71948775144699</v>
          </cell>
          <cell r="G251">
            <v>1551.9783379274181</v>
          </cell>
          <cell r="H251">
            <v>-817.25885017597102</v>
          </cell>
          <cell r="I251">
            <v>-110519.82502805689</v>
          </cell>
        </row>
        <row r="252">
          <cell r="A252">
            <v>235</v>
          </cell>
          <cell r="B252">
            <v>48853</v>
          </cell>
          <cell r="C252">
            <v>-110519.82502805689</v>
          </cell>
          <cell r="D252">
            <v>734.71948775144699</v>
          </cell>
          <cell r="E252">
            <v>0</v>
          </cell>
          <cell r="F252">
            <v>734.71948775144699</v>
          </cell>
          <cell r="G252">
            <v>1563.6181754618738</v>
          </cell>
          <cell r="H252">
            <v>-828.89868771042666</v>
          </cell>
          <cell r="I252">
            <v>-112083.44320351876</v>
          </cell>
        </row>
        <row r="253">
          <cell r="A253">
            <v>236</v>
          </cell>
          <cell r="B253">
            <v>48884</v>
          </cell>
          <cell r="C253">
            <v>-112083.44320351876</v>
          </cell>
          <cell r="D253">
            <v>734.71948775144699</v>
          </cell>
          <cell r="E253">
            <v>0</v>
          </cell>
          <cell r="F253">
            <v>734.71948775144699</v>
          </cell>
          <cell r="G253">
            <v>1575.3453117778377</v>
          </cell>
          <cell r="H253">
            <v>-840.62582402639066</v>
          </cell>
          <cell r="I253">
            <v>-113658.7885152966</v>
          </cell>
        </row>
        <row r="254">
          <cell r="A254">
            <v>237</v>
          </cell>
          <cell r="B254">
            <v>48914</v>
          </cell>
          <cell r="C254">
            <v>-113658.7885152966</v>
          </cell>
          <cell r="D254">
            <v>734.71948775144699</v>
          </cell>
          <cell r="E254">
            <v>0</v>
          </cell>
          <cell r="F254">
            <v>734.71948775144699</v>
          </cell>
          <cell r="G254">
            <v>1587.1604016161714</v>
          </cell>
          <cell r="H254">
            <v>-852.44091386472439</v>
          </cell>
          <cell r="I254">
            <v>-115245.94891691278</v>
          </cell>
        </row>
        <row r="255">
          <cell r="A255">
            <v>238</v>
          </cell>
          <cell r="B255">
            <v>48945</v>
          </cell>
          <cell r="C255">
            <v>-115245.94891691278</v>
          </cell>
          <cell r="D255">
            <v>734.71948775144699</v>
          </cell>
          <cell r="E255">
            <v>0</v>
          </cell>
          <cell r="F255">
            <v>734.71948775144699</v>
          </cell>
          <cell r="G255">
            <v>1599.0641046282929</v>
          </cell>
          <cell r="H255">
            <v>-864.34461687684586</v>
          </cell>
          <cell r="I255">
            <v>-116845.01302154108</v>
          </cell>
        </row>
        <row r="256">
          <cell r="A256">
            <v>239</v>
          </cell>
          <cell r="B256">
            <v>48976</v>
          </cell>
          <cell r="C256">
            <v>-116845.01302154108</v>
          </cell>
          <cell r="D256">
            <v>734.71948775144699</v>
          </cell>
          <cell r="E256">
            <v>0</v>
          </cell>
          <cell r="F256">
            <v>734.71948775144699</v>
          </cell>
          <cell r="G256">
            <v>1611.0570854130051</v>
          </cell>
          <cell r="H256">
            <v>-876.33759766155799</v>
          </cell>
          <cell r="I256">
            <v>-118456.07010695408</v>
          </cell>
        </row>
        <row r="257">
          <cell r="A257">
            <v>240</v>
          </cell>
          <cell r="B257">
            <v>49004</v>
          </cell>
          <cell r="C257">
            <v>-118456.07010695408</v>
          </cell>
          <cell r="D257">
            <v>734.71948775144699</v>
          </cell>
          <cell r="E257">
            <v>0</v>
          </cell>
          <cell r="F257">
            <v>734.71948775144699</v>
          </cell>
          <cell r="G257">
            <v>1623.1400135536026</v>
          </cell>
          <cell r="H257">
            <v>-888.42052580215557</v>
          </cell>
          <cell r="I257">
            <v>-120079.21012050769</v>
          </cell>
        </row>
        <row r="258">
          <cell r="A258">
            <v>241</v>
          </cell>
          <cell r="B258">
            <v>49035</v>
          </cell>
          <cell r="C258">
            <v>-120079.21012050769</v>
          </cell>
          <cell r="D258">
            <v>734.71948775144699</v>
          </cell>
          <cell r="E258">
            <v>0</v>
          </cell>
          <cell r="F258">
            <v>734.71948775144699</v>
          </cell>
          <cell r="G258">
            <v>1635.3135636552547</v>
          </cell>
          <cell r="H258">
            <v>-900.59407590380761</v>
          </cell>
          <cell r="I258">
            <v>-121714.52368416295</v>
          </cell>
        </row>
        <row r="259">
          <cell r="A259">
            <v>242</v>
          </cell>
          <cell r="B259">
            <v>49065</v>
          </cell>
          <cell r="C259">
            <v>-121714.52368416295</v>
          </cell>
          <cell r="D259">
            <v>734.71948775144699</v>
          </cell>
          <cell r="E259">
            <v>0</v>
          </cell>
          <cell r="F259">
            <v>734.71948775144699</v>
          </cell>
          <cell r="G259">
            <v>1647.5784153826692</v>
          </cell>
          <cell r="H259">
            <v>-912.85892763122217</v>
          </cell>
          <cell r="I259">
            <v>-123362.10209954562</v>
          </cell>
        </row>
        <row r="260">
          <cell r="A260">
            <v>243</v>
          </cell>
          <cell r="B260">
            <v>49096</v>
          </cell>
          <cell r="C260">
            <v>-123362.10209954562</v>
          </cell>
          <cell r="D260">
            <v>734.71948775144699</v>
          </cell>
          <cell r="E260">
            <v>0</v>
          </cell>
          <cell r="F260">
            <v>734.71948775144699</v>
          </cell>
          <cell r="G260">
            <v>1659.9352534980392</v>
          </cell>
          <cell r="H260">
            <v>-925.21576574659218</v>
          </cell>
          <cell r="I260">
            <v>-125022.03735304366</v>
          </cell>
        </row>
        <row r="261">
          <cell r="A261">
            <v>244</v>
          </cell>
          <cell r="B261">
            <v>49126</v>
          </cell>
          <cell r="C261">
            <v>-125022.03735304366</v>
          </cell>
          <cell r="D261">
            <v>734.71948775144699</v>
          </cell>
          <cell r="E261">
            <v>0</v>
          </cell>
          <cell r="F261">
            <v>734.71948775144699</v>
          </cell>
          <cell r="G261">
            <v>1672.3847678992745</v>
          </cell>
          <cell r="H261">
            <v>-937.6652801478275</v>
          </cell>
          <cell r="I261">
            <v>-126694.42212094294</v>
          </cell>
        </row>
        <row r="262">
          <cell r="A262">
            <v>245</v>
          </cell>
          <cell r="B262">
            <v>49157</v>
          </cell>
          <cell r="C262">
            <v>-126694.42212094294</v>
          </cell>
          <cell r="D262">
            <v>734.71948775144699</v>
          </cell>
          <cell r="E262">
            <v>0</v>
          </cell>
          <cell r="F262">
            <v>734.71948775144699</v>
          </cell>
          <cell r="G262">
            <v>1684.9276536585189</v>
          </cell>
          <cell r="H262">
            <v>-950.20816590707193</v>
          </cell>
          <cell r="I262">
            <v>-128379.34977460146</v>
          </cell>
        </row>
        <row r="263">
          <cell r="A263">
            <v>246</v>
          </cell>
          <cell r="B263">
            <v>49188</v>
          </cell>
          <cell r="C263">
            <v>-128379.34977460146</v>
          </cell>
          <cell r="D263">
            <v>734.71948775144699</v>
          </cell>
          <cell r="E263">
            <v>0</v>
          </cell>
          <cell r="F263">
            <v>734.71948775144699</v>
          </cell>
          <cell r="G263">
            <v>1697.564611060958</v>
          </cell>
          <cell r="H263">
            <v>-962.845123309511</v>
          </cell>
          <cell r="I263">
            <v>-130076.91438566241</v>
          </cell>
        </row>
        <row r="264">
          <cell r="A264">
            <v>247</v>
          </cell>
          <cell r="B264">
            <v>49218</v>
          </cell>
          <cell r="C264">
            <v>-130076.91438566241</v>
          </cell>
          <cell r="D264">
            <v>734.71948775144699</v>
          </cell>
          <cell r="E264">
            <v>0</v>
          </cell>
          <cell r="F264">
            <v>734.71948775144699</v>
          </cell>
          <cell r="G264">
            <v>1710.2963456439152</v>
          </cell>
          <cell r="H264">
            <v>-975.57685789246807</v>
          </cell>
          <cell r="I264">
            <v>-131787.21073130632</v>
          </cell>
        </row>
        <row r="265">
          <cell r="A265">
            <v>248</v>
          </cell>
          <cell r="B265">
            <v>49249</v>
          </cell>
          <cell r="C265">
            <v>-131787.21073130632</v>
          </cell>
          <cell r="D265">
            <v>734.71948775144699</v>
          </cell>
          <cell r="E265">
            <v>0</v>
          </cell>
          <cell r="F265">
            <v>734.71948775144699</v>
          </cell>
          <cell r="G265">
            <v>1723.1235682362444</v>
          </cell>
          <cell r="H265">
            <v>-988.4040804847973</v>
          </cell>
          <cell r="I265">
            <v>-133510.33429954256</v>
          </cell>
        </row>
        <row r="266">
          <cell r="A266">
            <v>249</v>
          </cell>
          <cell r="B266">
            <v>49279</v>
          </cell>
          <cell r="C266">
            <v>-133510.33429954256</v>
          </cell>
          <cell r="D266">
            <v>734.71948775144699</v>
          </cell>
          <cell r="E266">
            <v>0</v>
          </cell>
          <cell r="F266">
            <v>734.71948775144699</v>
          </cell>
          <cell r="G266">
            <v>1736.0469949980161</v>
          </cell>
          <cell r="H266">
            <v>-1001.3275072465691</v>
          </cell>
          <cell r="I266">
            <v>-135246.38129454057</v>
          </cell>
        </row>
        <row r="267">
          <cell r="A267">
            <v>250</v>
          </cell>
          <cell r="B267">
            <v>49310</v>
          </cell>
          <cell r="C267">
            <v>-135246.38129454057</v>
          </cell>
          <cell r="D267">
            <v>734.71948775144699</v>
          </cell>
          <cell r="E267">
            <v>0</v>
          </cell>
          <cell r="F267">
            <v>734.71948775144699</v>
          </cell>
          <cell r="G267">
            <v>1749.0673474605012</v>
          </cell>
          <cell r="H267">
            <v>-1014.3478597090542</v>
          </cell>
          <cell r="I267">
            <v>-136995.44864200108</v>
          </cell>
        </row>
        <row r="268">
          <cell r="A268">
            <v>251</v>
          </cell>
          <cell r="B268">
            <v>49341</v>
          </cell>
          <cell r="C268">
            <v>-136995.44864200108</v>
          </cell>
          <cell r="D268">
            <v>734.71948775144699</v>
          </cell>
          <cell r="E268">
            <v>0</v>
          </cell>
          <cell r="F268">
            <v>734.71948775144699</v>
          </cell>
          <cell r="G268">
            <v>1762.1853525664551</v>
          </cell>
          <cell r="H268">
            <v>-1027.465864815008</v>
          </cell>
          <cell r="I268">
            <v>-138757.63399456753</v>
          </cell>
        </row>
        <row r="269">
          <cell r="A269">
            <v>252</v>
          </cell>
          <cell r="B269">
            <v>49369</v>
          </cell>
          <cell r="C269">
            <v>-138757.63399456753</v>
          </cell>
          <cell r="D269">
            <v>734.71948775144699</v>
          </cell>
          <cell r="E269">
            <v>0</v>
          </cell>
          <cell r="F269">
            <v>734.71948775144699</v>
          </cell>
          <cell r="G269">
            <v>1775.4017427107033</v>
          </cell>
          <cell r="H269">
            <v>-1040.6822549592564</v>
          </cell>
          <cell r="I269">
            <v>-140533.03573727823</v>
          </cell>
        </row>
        <row r="270">
          <cell r="A270">
            <v>253</v>
          </cell>
          <cell r="B270">
            <v>49400</v>
          </cell>
          <cell r="C270">
            <v>-140533.03573727823</v>
          </cell>
          <cell r="D270">
            <v>734.71948775144699</v>
          </cell>
          <cell r="E270">
            <v>0</v>
          </cell>
          <cell r="F270">
            <v>734.71948775144699</v>
          </cell>
          <cell r="G270">
            <v>1788.7172557810336</v>
          </cell>
          <cell r="H270">
            <v>-1053.9977680295867</v>
          </cell>
          <cell r="I270">
            <v>-142321.75299305926</v>
          </cell>
        </row>
        <row r="271">
          <cell r="A271">
            <v>254</v>
          </cell>
          <cell r="B271">
            <v>49430</v>
          </cell>
          <cell r="C271">
            <v>-142321.75299305926</v>
          </cell>
          <cell r="D271">
            <v>734.71948775144699</v>
          </cell>
          <cell r="E271">
            <v>0</v>
          </cell>
          <cell r="F271">
            <v>734.71948775144699</v>
          </cell>
          <cell r="G271">
            <v>1802.1326351993912</v>
          </cell>
          <cell r="H271">
            <v>-1067.4131474479443</v>
          </cell>
          <cell r="I271">
            <v>-144123.88562825863</v>
          </cell>
        </row>
        <row r="272">
          <cell r="A272">
            <v>255</v>
          </cell>
          <cell r="B272">
            <v>49461</v>
          </cell>
          <cell r="C272">
            <v>-144123.88562825863</v>
          </cell>
          <cell r="D272">
            <v>734.71948775144699</v>
          </cell>
          <cell r="E272">
            <v>0</v>
          </cell>
          <cell r="F272">
            <v>734.71948775144699</v>
          </cell>
          <cell r="G272">
            <v>1815.6486299633866</v>
          </cell>
          <cell r="H272">
            <v>-1080.9291422119397</v>
          </cell>
          <cell r="I272">
            <v>-145939.53425822203</v>
          </cell>
        </row>
        <row r="273">
          <cell r="A273">
            <v>256</v>
          </cell>
          <cell r="B273">
            <v>49491</v>
          </cell>
          <cell r="C273">
            <v>-145939.53425822203</v>
          </cell>
          <cell r="D273">
            <v>734.71948775144699</v>
          </cell>
          <cell r="E273">
            <v>0</v>
          </cell>
          <cell r="F273">
            <v>734.71948775144699</v>
          </cell>
          <cell r="G273">
            <v>1829.2659946881122</v>
          </cell>
          <cell r="H273">
            <v>-1094.5465069366653</v>
          </cell>
          <cell r="I273">
            <v>-147768.80025291015</v>
          </cell>
        </row>
        <row r="274">
          <cell r="A274">
            <v>257</v>
          </cell>
          <cell r="B274">
            <v>49522</v>
          </cell>
          <cell r="C274">
            <v>-147768.80025291015</v>
          </cell>
          <cell r="D274">
            <v>734.71948775144699</v>
          </cell>
          <cell r="E274">
            <v>0</v>
          </cell>
          <cell r="F274">
            <v>734.71948775144699</v>
          </cell>
          <cell r="G274">
            <v>1842.985489648273</v>
          </cell>
          <cell r="H274">
            <v>-1108.2660018968261</v>
          </cell>
          <cell r="I274">
            <v>-149611.78574255842</v>
          </cell>
        </row>
        <row r="275">
          <cell r="A275">
            <v>258</v>
          </cell>
          <cell r="B275">
            <v>49553</v>
          </cell>
          <cell r="C275">
            <v>-149611.78574255842</v>
          </cell>
          <cell r="D275">
            <v>734.71948775144699</v>
          </cell>
          <cell r="E275">
            <v>0</v>
          </cell>
          <cell r="F275">
            <v>734.71948775144699</v>
          </cell>
          <cell r="G275">
            <v>1856.8078808206351</v>
          </cell>
          <cell r="H275">
            <v>-1122.0883930691882</v>
          </cell>
          <cell r="I275">
            <v>-151468.59362337907</v>
          </cell>
        </row>
        <row r="276">
          <cell r="A276">
            <v>259</v>
          </cell>
          <cell r="B276">
            <v>49583</v>
          </cell>
          <cell r="C276">
            <v>-151468.59362337907</v>
          </cell>
          <cell r="D276">
            <v>734.71948775144699</v>
          </cell>
          <cell r="E276">
            <v>0</v>
          </cell>
          <cell r="F276">
            <v>734.71948775144699</v>
          </cell>
          <cell r="G276">
            <v>1870.7339399267898</v>
          </cell>
          <cell r="H276">
            <v>-1136.014452175343</v>
          </cell>
          <cell r="I276">
            <v>-153339.32756330585</v>
          </cell>
        </row>
        <row r="277">
          <cell r="A277">
            <v>260</v>
          </cell>
          <cell r="B277">
            <v>49614</v>
          </cell>
          <cell r="C277">
            <v>-153339.32756330585</v>
          </cell>
          <cell r="D277">
            <v>734.71948775144699</v>
          </cell>
          <cell r="E277">
            <v>0</v>
          </cell>
          <cell r="F277">
            <v>734.71948775144699</v>
          </cell>
          <cell r="G277">
            <v>1884.7644444762409</v>
          </cell>
          <cell r="H277">
            <v>-1150.0449567247938</v>
          </cell>
          <cell r="I277">
            <v>-155224.09200778208</v>
          </cell>
        </row>
        <row r="278">
          <cell r="A278">
            <v>261</v>
          </cell>
          <cell r="B278">
            <v>49644</v>
          </cell>
          <cell r="C278">
            <v>-155224.09200778208</v>
          </cell>
          <cell r="D278">
            <v>734.71948775144699</v>
          </cell>
          <cell r="E278">
            <v>0</v>
          </cell>
          <cell r="F278">
            <v>734.71948775144699</v>
          </cell>
          <cell r="G278">
            <v>1898.9001778098127</v>
          </cell>
          <cell r="H278">
            <v>-1164.1806900583656</v>
          </cell>
          <cell r="I278">
            <v>-157122.99218559189</v>
          </cell>
        </row>
        <row r="279">
          <cell r="A279">
            <v>262</v>
          </cell>
          <cell r="B279">
            <v>49675</v>
          </cell>
          <cell r="C279">
            <v>-157122.99218559189</v>
          </cell>
          <cell r="D279">
            <v>734.71948775144699</v>
          </cell>
          <cell r="E279">
            <v>0</v>
          </cell>
          <cell r="F279">
            <v>734.71948775144699</v>
          </cell>
          <cell r="G279">
            <v>1913.1419291433863</v>
          </cell>
          <cell r="H279">
            <v>-1178.4224413919392</v>
          </cell>
          <cell r="I279">
            <v>-159036.13411473529</v>
          </cell>
        </row>
        <row r="280">
          <cell r="A280">
            <v>263</v>
          </cell>
          <cell r="B280">
            <v>49706</v>
          </cell>
          <cell r="C280">
            <v>-159036.13411473529</v>
          </cell>
          <cell r="D280">
            <v>734.71948775144699</v>
          </cell>
          <cell r="E280">
            <v>0</v>
          </cell>
          <cell r="F280">
            <v>734.71948775144699</v>
          </cell>
          <cell r="G280">
            <v>1927.4904936119615</v>
          </cell>
          <cell r="H280">
            <v>-1192.7710058605146</v>
          </cell>
          <cell r="I280">
            <v>-160963.62460834725</v>
          </cell>
        </row>
        <row r="281">
          <cell r="A281">
            <v>264</v>
          </cell>
          <cell r="B281">
            <v>49735</v>
          </cell>
          <cell r="C281">
            <v>-160963.62460834725</v>
          </cell>
          <cell r="D281">
            <v>734.71948775144699</v>
          </cell>
          <cell r="E281">
            <v>0</v>
          </cell>
          <cell r="F281">
            <v>734.71948775144699</v>
          </cell>
          <cell r="G281">
            <v>1941.9466723140513</v>
          </cell>
          <cell r="H281">
            <v>-1207.2271845626044</v>
          </cell>
          <cell r="I281">
            <v>-162905.5712806613</v>
          </cell>
        </row>
        <row r="282">
          <cell r="A282">
            <v>265</v>
          </cell>
          <cell r="B282">
            <v>49766</v>
          </cell>
          <cell r="C282">
            <v>-162905.5712806613</v>
          </cell>
          <cell r="D282">
            <v>734.71948775144699</v>
          </cell>
          <cell r="E282">
            <v>0</v>
          </cell>
          <cell r="F282">
            <v>734.71948775144699</v>
          </cell>
          <cell r="G282">
            <v>1956.5112723564066</v>
          </cell>
          <cell r="H282">
            <v>-1221.7917846049597</v>
          </cell>
          <cell r="I282">
            <v>-164862.08255301771</v>
          </cell>
        </row>
        <row r="283">
          <cell r="A283">
            <v>266</v>
          </cell>
          <cell r="B283">
            <v>49796</v>
          </cell>
          <cell r="C283">
            <v>-164862.08255301771</v>
          </cell>
          <cell r="D283">
            <v>734.71948775144699</v>
          </cell>
          <cell r="E283">
            <v>0</v>
          </cell>
          <cell r="F283">
            <v>734.71948775144699</v>
          </cell>
          <cell r="G283">
            <v>1971.1851068990795</v>
          </cell>
          <cell r="H283">
            <v>-1236.4656191476327</v>
          </cell>
          <cell r="I283">
            <v>-166833.26765991678</v>
          </cell>
        </row>
        <row r="284">
          <cell r="A284">
            <v>267</v>
          </cell>
          <cell r="B284">
            <v>49827</v>
          </cell>
          <cell r="C284">
            <v>-166833.26765991678</v>
          </cell>
          <cell r="D284">
            <v>734.71948775144699</v>
          </cell>
          <cell r="E284">
            <v>0</v>
          </cell>
          <cell r="F284">
            <v>734.71948775144699</v>
          </cell>
          <cell r="G284">
            <v>1985.9689952008225</v>
          </cell>
          <cell r="H284">
            <v>-1251.2495074493756</v>
          </cell>
          <cell r="I284">
            <v>-168819.23665511759</v>
          </cell>
        </row>
        <row r="285">
          <cell r="A285">
            <v>268</v>
          </cell>
          <cell r="B285">
            <v>49857</v>
          </cell>
          <cell r="C285">
            <v>-168819.23665511759</v>
          </cell>
          <cell r="D285">
            <v>734.71948775144699</v>
          </cell>
          <cell r="E285">
            <v>0</v>
          </cell>
          <cell r="F285">
            <v>734.71948775144699</v>
          </cell>
          <cell r="G285">
            <v>2000.8637626648288</v>
          </cell>
          <cell r="H285">
            <v>-1266.1442749133819</v>
          </cell>
          <cell r="I285">
            <v>-170820.10041778244</v>
          </cell>
        </row>
        <row r="286">
          <cell r="A286">
            <v>269</v>
          </cell>
          <cell r="B286">
            <v>49888</v>
          </cell>
          <cell r="C286">
            <v>-170820.10041778244</v>
          </cell>
          <cell r="D286">
            <v>734.71948775144699</v>
          </cell>
          <cell r="E286">
            <v>0</v>
          </cell>
          <cell r="F286">
            <v>734.71948775144699</v>
          </cell>
          <cell r="G286">
            <v>2015.8702408848153</v>
          </cell>
          <cell r="H286">
            <v>-1281.1507531333682</v>
          </cell>
          <cell r="I286">
            <v>-172835.97065866724</v>
          </cell>
        </row>
        <row r="287">
          <cell r="A287">
            <v>270</v>
          </cell>
          <cell r="B287">
            <v>49919</v>
          </cell>
          <cell r="C287">
            <v>-172835.97065866724</v>
          </cell>
          <cell r="D287">
            <v>734.71948775144699</v>
          </cell>
          <cell r="E287">
            <v>0</v>
          </cell>
          <cell r="F287">
            <v>734.71948775144699</v>
          </cell>
          <cell r="G287">
            <v>2030.989267691451</v>
          </cell>
          <cell r="H287">
            <v>-1296.2697799400041</v>
          </cell>
          <cell r="I287">
            <v>-174866.95992635869</v>
          </cell>
        </row>
        <row r="288">
          <cell r="A288">
            <v>271</v>
          </cell>
          <cell r="B288">
            <v>49949</v>
          </cell>
          <cell r="C288">
            <v>-174866.95992635869</v>
          </cell>
          <cell r="D288">
            <v>734.71948775144699</v>
          </cell>
          <cell r="E288">
            <v>0</v>
          </cell>
          <cell r="F288">
            <v>734.71948775144699</v>
          </cell>
          <cell r="G288">
            <v>2046.2216871991372</v>
          </cell>
          <cell r="H288">
            <v>-1311.5021994476901</v>
          </cell>
          <cell r="I288">
            <v>-176913.18161355783</v>
          </cell>
        </row>
        <row r="289">
          <cell r="A289">
            <v>272</v>
          </cell>
          <cell r="B289">
            <v>49980</v>
          </cell>
          <cell r="C289">
            <v>-176913.18161355783</v>
          </cell>
          <cell r="D289">
            <v>734.71948775144699</v>
          </cell>
          <cell r="E289">
            <v>0</v>
          </cell>
          <cell r="F289">
            <v>734.71948775144699</v>
          </cell>
          <cell r="G289">
            <v>2061.5683498531307</v>
          </cell>
          <cell r="H289">
            <v>-1326.8488621016836</v>
          </cell>
          <cell r="I289">
            <v>-178974.74996341096</v>
          </cell>
        </row>
        <row r="290">
          <cell r="A290">
            <v>273</v>
          </cell>
          <cell r="B290">
            <v>50010</v>
          </cell>
          <cell r="C290">
            <v>-178974.74996341096</v>
          </cell>
          <cell r="D290">
            <v>734.71948775144699</v>
          </cell>
          <cell r="E290">
            <v>0</v>
          </cell>
          <cell r="F290">
            <v>734.71948775144699</v>
          </cell>
          <cell r="G290">
            <v>2077.030112477029</v>
          </cell>
          <cell r="H290">
            <v>-1342.3106247255821</v>
          </cell>
          <cell r="I290">
            <v>-181051.78007588797</v>
          </cell>
        </row>
        <row r="291">
          <cell r="A291">
            <v>274</v>
          </cell>
          <cell r="B291">
            <v>50041</v>
          </cell>
          <cell r="C291">
            <v>-181051.78007588797</v>
          </cell>
          <cell r="D291">
            <v>734.71948775144699</v>
          </cell>
          <cell r="E291">
            <v>0</v>
          </cell>
          <cell r="F291">
            <v>734.71948775144699</v>
          </cell>
          <cell r="G291">
            <v>2092.6078383206068</v>
          </cell>
          <cell r="H291">
            <v>-1357.8883505691599</v>
          </cell>
          <cell r="I291">
            <v>-183144.38791420858</v>
          </cell>
        </row>
        <row r="292">
          <cell r="A292">
            <v>275</v>
          </cell>
          <cell r="B292">
            <v>50072</v>
          </cell>
          <cell r="C292">
            <v>-183144.38791420858</v>
          </cell>
          <cell r="D292">
            <v>734.71948775144699</v>
          </cell>
          <cell r="E292">
            <v>0</v>
          </cell>
          <cell r="F292">
            <v>734.71948775144699</v>
          </cell>
          <cell r="G292">
            <v>2108.3023971080115</v>
          </cell>
          <cell r="H292">
            <v>-1373.5829093565644</v>
          </cell>
          <cell r="I292">
            <v>-185252.6903113166</v>
          </cell>
        </row>
        <row r="293">
          <cell r="A293">
            <v>276</v>
          </cell>
          <cell r="B293">
            <v>50100</v>
          </cell>
          <cell r="C293">
            <v>-185252.6903113166</v>
          </cell>
          <cell r="D293">
            <v>734.71948775144699</v>
          </cell>
          <cell r="E293">
            <v>0</v>
          </cell>
          <cell r="F293">
            <v>734.71948775144699</v>
          </cell>
          <cell r="G293">
            <v>2124.1146650863216</v>
          </cell>
          <cell r="H293">
            <v>-1389.3951773348745</v>
          </cell>
          <cell r="I293">
            <v>-187376.80497640293</v>
          </cell>
        </row>
        <row r="294">
          <cell r="A294">
            <v>277</v>
          </cell>
          <cell r="B294">
            <v>50131</v>
          </cell>
          <cell r="C294">
            <v>-187376.80497640293</v>
          </cell>
          <cell r="D294">
            <v>734.71948775144699</v>
          </cell>
          <cell r="E294">
            <v>0</v>
          </cell>
          <cell r="F294">
            <v>734.71948775144699</v>
          </cell>
          <cell r="G294">
            <v>2140.045525074469</v>
          </cell>
          <cell r="H294">
            <v>-1405.3260373230221</v>
          </cell>
          <cell r="I294">
            <v>-189516.8505014774</v>
          </cell>
        </row>
        <row r="295">
          <cell r="A295">
            <v>278</v>
          </cell>
          <cell r="B295">
            <v>50161</v>
          </cell>
          <cell r="C295">
            <v>-189516.8505014774</v>
          </cell>
          <cell r="D295">
            <v>734.71948775144699</v>
          </cell>
          <cell r="E295">
            <v>0</v>
          </cell>
          <cell r="F295">
            <v>734.71948775144699</v>
          </cell>
          <cell r="G295">
            <v>2156.0958665125277</v>
          </cell>
          <cell r="H295">
            <v>-1421.3763787610806</v>
          </cell>
          <cell r="I295">
            <v>-191672.94636798993</v>
          </cell>
        </row>
        <row r="296">
          <cell r="A296">
            <v>279</v>
          </cell>
          <cell r="B296">
            <v>50192</v>
          </cell>
          <cell r="C296">
            <v>-191672.94636798993</v>
          </cell>
          <cell r="D296">
            <v>734.71948775144699</v>
          </cell>
          <cell r="E296">
            <v>0</v>
          </cell>
          <cell r="F296">
            <v>734.71948775144699</v>
          </cell>
          <cell r="G296">
            <v>2172.2665855113714</v>
          </cell>
          <cell r="H296">
            <v>-1437.5470977599243</v>
          </cell>
          <cell r="I296">
            <v>-193845.21295350129</v>
          </cell>
        </row>
        <row r="297">
          <cell r="A297">
            <v>280</v>
          </cell>
          <cell r="B297">
            <v>50222</v>
          </cell>
          <cell r="C297">
            <v>-193845.21295350129</v>
          </cell>
          <cell r="D297">
            <v>734.71948775144699</v>
          </cell>
          <cell r="E297">
            <v>0</v>
          </cell>
          <cell r="F297">
            <v>734.71948775144699</v>
          </cell>
          <cell r="G297">
            <v>2188.5585849027066</v>
          </cell>
          <cell r="H297">
            <v>-1453.8390971512597</v>
          </cell>
          <cell r="I297">
            <v>-196033.77153840399</v>
          </cell>
        </row>
        <row r="298">
          <cell r="A298">
            <v>281</v>
          </cell>
          <cell r="B298">
            <v>50253</v>
          </cell>
          <cell r="C298">
            <v>-196033.77153840399</v>
          </cell>
          <cell r="D298">
            <v>734.71948775144699</v>
          </cell>
          <cell r="E298">
            <v>0</v>
          </cell>
          <cell r="F298">
            <v>734.71948775144699</v>
          </cell>
          <cell r="G298">
            <v>2204.972774289477</v>
          </cell>
          <cell r="H298">
            <v>-1470.2532865380299</v>
          </cell>
          <cell r="I298">
            <v>-198238.74431269348</v>
          </cell>
        </row>
        <row r="299">
          <cell r="A299">
            <v>282</v>
          </cell>
          <cell r="B299">
            <v>50284</v>
          </cell>
          <cell r="C299">
            <v>-198238.74431269348</v>
          </cell>
          <cell r="D299">
            <v>734.71948775144699</v>
          </cell>
          <cell r="E299">
            <v>0</v>
          </cell>
          <cell r="F299">
            <v>734.71948775144699</v>
          </cell>
          <cell r="G299">
            <v>2221.5100700966482</v>
          </cell>
          <cell r="H299">
            <v>-1486.7905823452011</v>
          </cell>
          <cell r="I299">
            <v>-200460.25438279012</v>
          </cell>
        </row>
        <row r="300">
          <cell r="A300">
            <v>283</v>
          </cell>
          <cell r="B300">
            <v>50314</v>
          </cell>
          <cell r="C300">
            <v>-200460.25438279012</v>
          </cell>
          <cell r="D300">
            <v>734.71948775144699</v>
          </cell>
          <cell r="E300">
            <v>0</v>
          </cell>
          <cell r="F300">
            <v>734.71948775144699</v>
          </cell>
          <cell r="G300">
            <v>2238.1713956223725</v>
          </cell>
          <cell r="H300">
            <v>-1503.4519078709257</v>
          </cell>
          <cell r="I300">
            <v>-202698.42577841249</v>
          </cell>
        </row>
        <row r="301">
          <cell r="A301">
            <v>284</v>
          </cell>
          <cell r="B301">
            <v>50345</v>
          </cell>
          <cell r="C301">
            <v>-202698.42577841249</v>
          </cell>
          <cell r="D301">
            <v>734.71948775144699</v>
          </cell>
          <cell r="E301">
            <v>0</v>
          </cell>
          <cell r="F301">
            <v>734.71948775144699</v>
          </cell>
          <cell r="G301">
            <v>2254.9576810895405</v>
          </cell>
          <cell r="H301">
            <v>-1520.2381933380937</v>
          </cell>
          <cell r="I301">
            <v>-204953.38345950205</v>
          </cell>
        </row>
        <row r="302">
          <cell r="A302">
            <v>285</v>
          </cell>
          <cell r="B302">
            <v>50375</v>
          </cell>
          <cell r="C302">
            <v>-204953.38345950205</v>
          </cell>
          <cell r="D302">
            <v>734.71948775144699</v>
          </cell>
          <cell r="E302">
            <v>0</v>
          </cell>
          <cell r="F302">
            <v>734.71948775144699</v>
          </cell>
          <cell r="G302">
            <v>2271.8698636977119</v>
          </cell>
          <cell r="H302">
            <v>-1537.1503759462651</v>
          </cell>
          <cell r="I302">
            <v>-207225.25332319975</v>
          </cell>
        </row>
        <row r="303">
          <cell r="A303">
            <v>286</v>
          </cell>
          <cell r="B303">
            <v>50406</v>
          </cell>
          <cell r="C303">
            <v>-207225.25332319975</v>
          </cell>
          <cell r="D303">
            <v>734.71948775144699</v>
          </cell>
          <cell r="E303">
            <v>0</v>
          </cell>
          <cell r="F303">
            <v>734.71948775144699</v>
          </cell>
          <cell r="G303">
            <v>2288.9088876754449</v>
          </cell>
          <cell r="H303">
            <v>-1554.1893999239981</v>
          </cell>
          <cell r="I303">
            <v>-209514.16221087519</v>
          </cell>
        </row>
        <row r="304">
          <cell r="A304">
            <v>287</v>
          </cell>
          <cell r="B304">
            <v>50437</v>
          </cell>
          <cell r="C304">
            <v>-209514.16221087519</v>
          </cell>
          <cell r="D304">
            <v>734.71948775144699</v>
          </cell>
          <cell r="E304">
            <v>0</v>
          </cell>
          <cell r="F304">
            <v>734.71948775144699</v>
          </cell>
          <cell r="G304">
            <v>2306.0757043330109</v>
          </cell>
          <cell r="H304">
            <v>-1571.3562165815638</v>
          </cell>
          <cell r="I304">
            <v>-211820.23791520821</v>
          </cell>
        </row>
        <row r="305">
          <cell r="A305">
            <v>288</v>
          </cell>
          <cell r="B305">
            <v>50465</v>
          </cell>
          <cell r="C305">
            <v>-211820.23791520821</v>
          </cell>
          <cell r="D305">
            <v>734.71948775144699</v>
          </cell>
          <cell r="E305">
            <v>0</v>
          </cell>
          <cell r="F305">
            <v>734.71948775144699</v>
          </cell>
          <cell r="G305">
            <v>2323.3712721155084</v>
          </cell>
          <cell r="H305">
            <v>-1588.6517843640615</v>
          </cell>
          <cell r="I305">
            <v>-214143.60918732372</v>
          </cell>
        </row>
        <row r="306">
          <cell r="A306">
            <v>289</v>
          </cell>
          <cell r="B306">
            <v>50496</v>
          </cell>
          <cell r="C306">
            <v>-214143.60918732372</v>
          </cell>
          <cell r="D306">
            <v>734.71948775144699</v>
          </cell>
          <cell r="E306">
            <v>0</v>
          </cell>
          <cell r="F306">
            <v>734.71948775144699</v>
          </cell>
          <cell r="G306">
            <v>2340.7965566563748</v>
          </cell>
          <cell r="H306">
            <v>-1606.0770689049277</v>
          </cell>
          <cell r="I306">
            <v>-216484.40574398008</v>
          </cell>
        </row>
        <row r="307">
          <cell r="A307">
            <v>290</v>
          </cell>
          <cell r="B307">
            <v>50526</v>
          </cell>
          <cell r="C307">
            <v>-216484.40574398008</v>
          </cell>
          <cell r="D307">
            <v>734.71948775144699</v>
          </cell>
          <cell r="E307">
            <v>0</v>
          </cell>
          <cell r="F307">
            <v>734.71948775144699</v>
          </cell>
          <cell r="G307">
            <v>2358.3525308312974</v>
          </cell>
          <cell r="H307">
            <v>-1623.6330430798505</v>
          </cell>
          <cell r="I307">
            <v>-218842.75827481138</v>
          </cell>
        </row>
        <row r="308">
          <cell r="A308">
            <v>291</v>
          </cell>
          <cell r="B308">
            <v>50557</v>
          </cell>
          <cell r="C308">
            <v>-218842.75827481138</v>
          </cell>
          <cell r="D308">
            <v>734.71948775144699</v>
          </cell>
          <cell r="E308">
            <v>0</v>
          </cell>
          <cell r="F308">
            <v>734.71948775144699</v>
          </cell>
          <cell r="G308">
            <v>2376.0401748125323</v>
          </cell>
          <cell r="H308">
            <v>-1641.3206870610854</v>
          </cell>
          <cell r="I308">
            <v>-221218.79844962392</v>
          </cell>
        </row>
        <row r="309">
          <cell r="A309">
            <v>292</v>
          </cell>
          <cell r="B309">
            <v>50587</v>
          </cell>
          <cell r="C309">
            <v>-221218.79844962392</v>
          </cell>
          <cell r="D309">
            <v>734.71948775144699</v>
          </cell>
          <cell r="E309">
            <v>0</v>
          </cell>
          <cell r="F309">
            <v>734.71948775144699</v>
          </cell>
          <cell r="G309">
            <v>2393.8604761236261</v>
          </cell>
          <cell r="H309">
            <v>-1659.1409883721792</v>
          </cell>
          <cell r="I309">
            <v>-223612.65892574756</v>
          </cell>
        </row>
        <row r="310">
          <cell r="A310">
            <v>293</v>
          </cell>
          <cell r="B310">
            <v>50618</v>
          </cell>
          <cell r="C310">
            <v>-223612.65892574756</v>
          </cell>
          <cell r="D310">
            <v>734.71948775144699</v>
          </cell>
          <cell r="E310">
            <v>0</v>
          </cell>
          <cell r="F310">
            <v>734.71948775144699</v>
          </cell>
          <cell r="G310">
            <v>2411.8144296945534</v>
          </cell>
          <cell r="H310">
            <v>-1677.0949419431065</v>
          </cell>
          <cell r="I310">
            <v>-226024.47335544211</v>
          </cell>
        </row>
        <row r="311">
          <cell r="A311">
            <v>294</v>
          </cell>
          <cell r="B311">
            <v>50649</v>
          </cell>
          <cell r="C311">
            <v>-226024.47335544211</v>
          </cell>
          <cell r="D311">
            <v>734.71948775144699</v>
          </cell>
          <cell r="E311">
            <v>0</v>
          </cell>
          <cell r="F311">
            <v>734.71948775144699</v>
          </cell>
          <cell r="G311">
            <v>2429.9030379172627</v>
          </cell>
          <cell r="H311">
            <v>-1695.1835501658159</v>
          </cell>
          <cell r="I311">
            <v>-228454.37639335939</v>
          </cell>
        </row>
        <row r="312">
          <cell r="A312">
            <v>295</v>
          </cell>
          <cell r="B312">
            <v>50679</v>
          </cell>
          <cell r="C312">
            <v>-228454.37639335939</v>
          </cell>
          <cell r="D312">
            <v>734.71948775144699</v>
          </cell>
          <cell r="E312">
            <v>0</v>
          </cell>
          <cell r="F312">
            <v>734.71948775144699</v>
          </cell>
          <cell r="G312">
            <v>2448.1273107016423</v>
          </cell>
          <cell r="H312">
            <v>-1713.4078229501954</v>
          </cell>
          <cell r="I312">
            <v>-230902.50370406103</v>
          </cell>
        </row>
        <row r="313">
          <cell r="A313">
            <v>296</v>
          </cell>
          <cell r="B313">
            <v>50710</v>
          </cell>
          <cell r="C313">
            <v>-230902.50370406103</v>
          </cell>
          <cell r="D313">
            <v>734.71948775144699</v>
          </cell>
          <cell r="E313">
            <v>0</v>
          </cell>
          <cell r="F313">
            <v>734.71948775144699</v>
          </cell>
          <cell r="G313">
            <v>2466.4882655319047</v>
          </cell>
          <cell r="H313">
            <v>-1731.7687777804576</v>
          </cell>
          <cell r="I313">
            <v>-233368.99196959293</v>
          </cell>
        </row>
        <row r="314">
          <cell r="A314">
            <v>297</v>
          </cell>
          <cell r="B314">
            <v>50740</v>
          </cell>
          <cell r="C314">
            <v>-233368.99196959293</v>
          </cell>
          <cell r="D314">
            <v>734.71948775144699</v>
          </cell>
          <cell r="E314">
            <v>0</v>
          </cell>
          <cell r="F314">
            <v>734.71948775144699</v>
          </cell>
          <cell r="G314">
            <v>2484.9869275233937</v>
          </cell>
          <cell r="H314">
            <v>-1750.2674397719468</v>
          </cell>
          <cell r="I314">
            <v>-235853.97889711632</v>
          </cell>
        </row>
        <row r="315">
          <cell r="A315">
            <v>298</v>
          </cell>
          <cell r="B315">
            <v>50771</v>
          </cell>
          <cell r="C315">
            <v>-235853.97889711632</v>
          </cell>
          <cell r="D315">
            <v>734.71948775144699</v>
          </cell>
          <cell r="E315">
            <v>0</v>
          </cell>
          <cell r="F315">
            <v>734.71948775144699</v>
          </cell>
          <cell r="G315">
            <v>2503.6243294798192</v>
          </cell>
          <cell r="H315">
            <v>-1768.9048417283723</v>
          </cell>
          <cell r="I315">
            <v>-238357.60322659614</v>
          </cell>
        </row>
        <row r="316">
          <cell r="A316">
            <v>299</v>
          </cell>
          <cell r="B316">
            <v>50802</v>
          </cell>
          <cell r="C316">
            <v>-238357.60322659614</v>
          </cell>
          <cell r="D316">
            <v>734.71948775144699</v>
          </cell>
          <cell r="E316">
            <v>0</v>
          </cell>
          <cell r="F316">
            <v>734.71948775144699</v>
          </cell>
          <cell r="G316">
            <v>2522.4015119509181</v>
          </cell>
          <cell r="H316">
            <v>-1787.682024199471</v>
          </cell>
          <cell r="I316">
            <v>-240880.00473854705</v>
          </cell>
        </row>
        <row r="317">
          <cell r="A317">
            <v>300</v>
          </cell>
          <cell r="B317">
            <v>50830</v>
          </cell>
          <cell r="C317">
            <v>-240880.00473854705</v>
          </cell>
          <cell r="D317">
            <v>734.71948775144699</v>
          </cell>
          <cell r="E317">
            <v>0</v>
          </cell>
          <cell r="F317">
            <v>734.71948775144699</v>
          </cell>
          <cell r="G317">
            <v>2541.3195232905496</v>
          </cell>
          <cell r="H317">
            <v>-1806.6000355391027</v>
          </cell>
          <cell r="I317">
            <v>-243421.32426183761</v>
          </cell>
        </row>
        <row r="318">
          <cell r="A318">
            <v>301</v>
          </cell>
          <cell r="B318">
            <v>50861</v>
          </cell>
          <cell r="C318">
            <v>-243421.32426183761</v>
          </cell>
          <cell r="D318">
            <v>734.71948775144699</v>
          </cell>
          <cell r="E318">
            <v>0</v>
          </cell>
          <cell r="F318">
            <v>734.71948775144699</v>
          </cell>
          <cell r="G318">
            <v>2560.3794197152288</v>
          </cell>
          <cell r="H318">
            <v>-1825.6599319637819</v>
          </cell>
          <cell r="I318">
            <v>-245981.70368155284</v>
          </cell>
        </row>
        <row r="319">
          <cell r="A319">
            <v>302</v>
          </cell>
          <cell r="B319">
            <v>50891</v>
          </cell>
          <cell r="C319">
            <v>-245981.70368155284</v>
          </cell>
          <cell r="D319">
            <v>734.71948775144699</v>
          </cell>
          <cell r="E319">
            <v>0</v>
          </cell>
          <cell r="F319">
            <v>734.71948775144699</v>
          </cell>
          <cell r="G319">
            <v>2579.5822653630935</v>
          </cell>
          <cell r="H319">
            <v>-1844.8627776116464</v>
          </cell>
          <cell r="I319">
            <v>-248561.28594691594</v>
          </cell>
        </row>
        <row r="320">
          <cell r="A320">
            <v>303</v>
          </cell>
          <cell r="B320">
            <v>50922</v>
          </cell>
          <cell r="C320">
            <v>-248561.28594691594</v>
          </cell>
          <cell r="D320">
            <v>734.71948775144699</v>
          </cell>
          <cell r="E320">
            <v>0</v>
          </cell>
          <cell r="F320">
            <v>734.71948775144699</v>
          </cell>
          <cell r="G320">
            <v>2598.9291323533166</v>
          </cell>
          <cell r="H320">
            <v>-1864.2096446018695</v>
          </cell>
          <cell r="I320">
            <v>-251160.21507926926</v>
          </cell>
        </row>
        <row r="321">
          <cell r="A321">
            <v>304</v>
          </cell>
          <cell r="B321">
            <v>50952</v>
          </cell>
          <cell r="C321">
            <v>-251160.21507926926</v>
          </cell>
          <cell r="D321">
            <v>734.71948775144699</v>
          </cell>
          <cell r="E321">
            <v>0</v>
          </cell>
          <cell r="F321">
            <v>734.71948775144699</v>
          </cell>
          <cell r="G321">
            <v>2618.4211008459665</v>
          </cell>
          <cell r="H321">
            <v>-1883.7016130945194</v>
          </cell>
          <cell r="I321">
            <v>-253778.63618011522</v>
          </cell>
        </row>
        <row r="322">
          <cell r="A322">
            <v>305</v>
          </cell>
          <cell r="B322">
            <v>50983</v>
          </cell>
          <cell r="C322">
            <v>-253778.63618011522</v>
          </cell>
          <cell r="D322">
            <v>734.71948775144699</v>
          </cell>
          <cell r="E322">
            <v>0</v>
          </cell>
          <cell r="F322">
            <v>734.71948775144699</v>
          </cell>
          <cell r="G322">
            <v>2638.059259102311</v>
          </cell>
          <cell r="H322">
            <v>-1903.3397713508641</v>
          </cell>
          <cell r="I322">
            <v>-256416.69543921752</v>
          </cell>
        </row>
        <row r="323">
          <cell r="A323">
            <v>306</v>
          </cell>
          <cell r="B323">
            <v>51014</v>
          </cell>
          <cell r="C323">
            <v>-256416.69543921752</v>
          </cell>
          <cell r="D323">
            <v>734.71948775144699</v>
          </cell>
          <cell r="E323">
            <v>0</v>
          </cell>
          <cell r="F323">
            <v>734.71948775144699</v>
          </cell>
          <cell r="G323">
            <v>2657.8447035455783</v>
          </cell>
          <cell r="H323">
            <v>-1923.1252157941315</v>
          </cell>
          <cell r="I323">
            <v>-259074.54014276311</v>
          </cell>
        </row>
        <row r="324">
          <cell r="A324">
            <v>307</v>
          </cell>
          <cell r="B324">
            <v>51044</v>
          </cell>
          <cell r="C324">
            <v>-259074.54014276311</v>
          </cell>
          <cell r="D324">
            <v>734.71948775144699</v>
          </cell>
          <cell r="E324">
            <v>0</v>
          </cell>
          <cell r="F324">
            <v>734.71948775144699</v>
          </cell>
          <cell r="G324">
            <v>2677.7785388221705</v>
          </cell>
          <cell r="H324">
            <v>-1943.0590510707234</v>
          </cell>
          <cell r="I324">
            <v>-261752.31868158528</v>
          </cell>
        </row>
        <row r="325">
          <cell r="A325">
            <v>308</v>
          </cell>
          <cell r="B325">
            <v>51075</v>
          </cell>
          <cell r="C325">
            <v>-261752.31868158528</v>
          </cell>
          <cell r="D325">
            <v>734.71948775144699</v>
          </cell>
          <cell r="E325">
            <v>0</v>
          </cell>
          <cell r="F325">
            <v>734.71948775144699</v>
          </cell>
          <cell r="G325">
            <v>2697.8618778633368</v>
          </cell>
          <cell r="H325">
            <v>-1963.1423901118897</v>
          </cell>
          <cell r="I325">
            <v>-264450.18055944861</v>
          </cell>
        </row>
        <row r="326">
          <cell r="A326">
            <v>309</v>
          </cell>
          <cell r="B326">
            <v>51105</v>
          </cell>
          <cell r="C326">
            <v>-264450.18055944861</v>
          </cell>
          <cell r="D326">
            <v>734.71948775144699</v>
          </cell>
          <cell r="E326">
            <v>0</v>
          </cell>
          <cell r="F326">
            <v>734.71948775144699</v>
          </cell>
          <cell r="G326">
            <v>2718.0958419473113</v>
          </cell>
          <cell r="H326">
            <v>-1983.3763541958645</v>
          </cell>
          <cell r="I326">
            <v>-267168.27640139591</v>
          </cell>
        </row>
        <row r="327">
          <cell r="A327">
            <v>310</v>
          </cell>
          <cell r="B327">
            <v>51136</v>
          </cell>
          <cell r="C327">
            <v>-267168.27640139591</v>
          </cell>
          <cell r="D327">
            <v>734.71948775144699</v>
          </cell>
          <cell r="E327">
            <v>0</v>
          </cell>
          <cell r="F327">
            <v>734.71948775144699</v>
          </cell>
          <cell r="G327">
            <v>2738.4815607619162</v>
          </cell>
          <cell r="H327">
            <v>-2003.7620730104693</v>
          </cell>
          <cell r="I327">
            <v>-269906.75796215783</v>
          </cell>
        </row>
        <row r="328">
          <cell r="A328">
            <v>311</v>
          </cell>
          <cell r="B328">
            <v>51167</v>
          </cell>
          <cell r="C328">
            <v>-269906.75796215783</v>
          </cell>
          <cell r="D328">
            <v>734.71948775144699</v>
          </cell>
          <cell r="E328">
            <v>0</v>
          </cell>
          <cell r="F328">
            <v>734.71948775144699</v>
          </cell>
          <cell r="G328">
            <v>2759.0201724676303</v>
          </cell>
          <cell r="H328">
            <v>-2024.3006847161835</v>
          </cell>
          <cell r="I328">
            <v>-272665.77813462546</v>
          </cell>
        </row>
        <row r="329">
          <cell r="A329">
            <v>312</v>
          </cell>
          <cell r="B329">
            <v>51196</v>
          </cell>
          <cell r="C329">
            <v>-272665.77813462546</v>
          </cell>
          <cell r="D329">
            <v>734.71948775144699</v>
          </cell>
          <cell r="E329">
            <v>0</v>
          </cell>
          <cell r="F329">
            <v>734.71948775144699</v>
          </cell>
          <cell r="G329">
            <v>2779.7128237611378</v>
          </cell>
          <cell r="H329">
            <v>-2044.9933360096909</v>
          </cell>
          <cell r="I329">
            <v>-275445.49095838662</v>
          </cell>
        </row>
        <row r="330">
          <cell r="A330">
            <v>313</v>
          </cell>
          <cell r="B330">
            <v>51227</v>
          </cell>
          <cell r="C330">
            <v>-275445.49095838662</v>
          </cell>
          <cell r="D330">
            <v>734.71948775144699</v>
          </cell>
          <cell r="E330">
            <v>0</v>
          </cell>
          <cell r="F330">
            <v>734.71948775144699</v>
          </cell>
          <cell r="G330">
            <v>2800.5606699393466</v>
          </cell>
          <cell r="H330">
            <v>-2065.8411821878994</v>
          </cell>
          <cell r="I330">
            <v>-278246.05162832595</v>
          </cell>
        </row>
        <row r="331">
          <cell r="A331">
            <v>314</v>
          </cell>
          <cell r="B331">
            <v>51257</v>
          </cell>
          <cell r="C331">
            <v>-278246.05162832595</v>
          </cell>
          <cell r="D331">
            <v>734.71948775144699</v>
          </cell>
          <cell r="E331">
            <v>0</v>
          </cell>
          <cell r="F331">
            <v>734.71948775144699</v>
          </cell>
          <cell r="G331">
            <v>2821.5648749638917</v>
          </cell>
          <cell r="H331">
            <v>-2086.8453872124446</v>
          </cell>
          <cell r="I331">
            <v>-281067.61650328984</v>
          </cell>
        </row>
        <row r="332">
          <cell r="A332">
            <v>315</v>
          </cell>
          <cell r="B332">
            <v>51288</v>
          </cell>
          <cell r="C332">
            <v>-281067.61650328984</v>
          </cell>
          <cell r="D332">
            <v>734.71948775144699</v>
          </cell>
          <cell r="E332">
            <v>0</v>
          </cell>
          <cell r="F332">
            <v>734.71948775144699</v>
          </cell>
          <cell r="G332">
            <v>2842.7266115261209</v>
          </cell>
          <cell r="H332">
            <v>-2108.0071237746738</v>
          </cell>
          <cell r="I332">
            <v>-283910.34311481594</v>
          </cell>
        </row>
        <row r="333">
          <cell r="A333">
            <v>316</v>
          </cell>
          <cell r="B333">
            <v>51318</v>
          </cell>
          <cell r="C333">
            <v>-283910.34311481594</v>
          </cell>
          <cell r="D333">
            <v>734.71948775144699</v>
          </cell>
          <cell r="E333">
            <v>0</v>
          </cell>
          <cell r="F333">
            <v>734.71948775144699</v>
          </cell>
          <cell r="G333">
            <v>2864.0470611125666</v>
          </cell>
          <cell r="H333">
            <v>-2129.3275733611194</v>
          </cell>
          <cell r="I333">
            <v>-286774.39017592854</v>
          </cell>
        </row>
        <row r="334">
          <cell r="A334">
            <v>317</v>
          </cell>
          <cell r="B334">
            <v>51349</v>
          </cell>
          <cell r="C334">
            <v>-286774.39017592854</v>
          </cell>
          <cell r="D334">
            <v>734.71948775144699</v>
          </cell>
          <cell r="E334">
            <v>0</v>
          </cell>
          <cell r="F334">
            <v>734.71948775144699</v>
          </cell>
          <cell r="G334">
            <v>2885.5274140709112</v>
          </cell>
          <cell r="H334">
            <v>-2150.8079263194641</v>
          </cell>
          <cell r="I334">
            <v>-289659.91758999944</v>
          </cell>
        </row>
        <row r="335">
          <cell r="A335">
            <v>318</v>
          </cell>
          <cell r="B335">
            <v>51380</v>
          </cell>
          <cell r="C335">
            <v>-289659.91758999944</v>
          </cell>
          <cell r="D335">
            <v>734.71948775144699</v>
          </cell>
          <cell r="E335">
            <v>0</v>
          </cell>
          <cell r="F335">
            <v>734.71948775144699</v>
          </cell>
          <cell r="G335">
            <v>2907.1688696764431</v>
          </cell>
          <cell r="H335">
            <v>-2172.449381924996</v>
          </cell>
          <cell r="I335">
            <v>-292567.08645967586</v>
          </cell>
        </row>
        <row r="336">
          <cell r="A336">
            <v>319</v>
          </cell>
          <cell r="B336">
            <v>51410</v>
          </cell>
          <cell r="C336">
            <v>-292567.08645967586</v>
          </cell>
          <cell r="D336">
            <v>734.71948775144699</v>
          </cell>
          <cell r="E336">
            <v>0</v>
          </cell>
          <cell r="F336">
            <v>734.71948775144699</v>
          </cell>
          <cell r="G336">
            <v>2928.9726361990161</v>
          </cell>
          <cell r="H336">
            <v>-2194.2531484475689</v>
          </cell>
          <cell r="I336">
            <v>-295496.05909587489</v>
          </cell>
        </row>
        <row r="337">
          <cell r="A337">
            <v>320</v>
          </cell>
          <cell r="B337">
            <v>51441</v>
          </cell>
          <cell r="C337">
            <v>-295496.05909587489</v>
          </cell>
          <cell r="D337">
            <v>734.71948775144699</v>
          </cell>
          <cell r="E337">
            <v>0</v>
          </cell>
          <cell r="F337">
            <v>734.71948775144699</v>
          </cell>
          <cell r="G337">
            <v>2950.9399309705086</v>
          </cell>
          <cell r="H337">
            <v>-2216.2204432190615</v>
          </cell>
          <cell r="I337">
            <v>-298446.99902684538</v>
          </cell>
        </row>
        <row r="338">
          <cell r="A338">
            <v>321</v>
          </cell>
          <cell r="B338">
            <v>51471</v>
          </cell>
          <cell r="C338">
            <v>-298446.99902684538</v>
          </cell>
          <cell r="D338">
            <v>734.71948775144699</v>
          </cell>
          <cell r="E338">
            <v>0</v>
          </cell>
          <cell r="F338">
            <v>734.71948775144699</v>
          </cell>
          <cell r="G338">
            <v>2973.0719804527871</v>
          </cell>
          <cell r="H338">
            <v>-2238.35249270134</v>
          </cell>
          <cell r="I338">
            <v>-301420.07100729819</v>
          </cell>
        </row>
        <row r="339">
          <cell r="A339">
            <v>322</v>
          </cell>
          <cell r="B339">
            <v>51502</v>
          </cell>
          <cell r="C339">
            <v>-301420.07100729819</v>
          </cell>
          <cell r="D339">
            <v>734.71948775144699</v>
          </cell>
          <cell r="E339">
            <v>0</v>
          </cell>
          <cell r="F339">
            <v>734.71948775144699</v>
          </cell>
          <cell r="G339">
            <v>2995.3700203061835</v>
          </cell>
          <cell r="H339">
            <v>-2260.6505325547364</v>
          </cell>
          <cell r="I339">
            <v>-304415.44102760439</v>
          </cell>
        </row>
        <row r="340">
          <cell r="A340">
            <v>323</v>
          </cell>
          <cell r="B340">
            <v>51533</v>
          </cell>
          <cell r="C340">
            <v>-304415.44102760439</v>
          </cell>
          <cell r="D340">
            <v>734.71948775144699</v>
          </cell>
          <cell r="E340">
            <v>0</v>
          </cell>
          <cell r="F340">
            <v>734.71948775144699</v>
          </cell>
          <cell r="G340">
            <v>3017.8352954584798</v>
          </cell>
          <cell r="H340">
            <v>-2283.1158077070327</v>
          </cell>
          <cell r="I340">
            <v>-307433.27632306289</v>
          </cell>
        </row>
        <row r="341">
          <cell r="A341">
            <v>324</v>
          </cell>
          <cell r="B341">
            <v>51561</v>
          </cell>
          <cell r="C341">
            <v>-307433.27632306289</v>
          </cell>
          <cell r="D341">
            <v>734.71948775144699</v>
          </cell>
          <cell r="E341">
            <v>0</v>
          </cell>
          <cell r="F341">
            <v>734.71948775144699</v>
          </cell>
          <cell r="G341">
            <v>3040.4690601744187</v>
          </cell>
          <cell r="H341">
            <v>-2305.7495724229716</v>
          </cell>
          <cell r="I341">
            <v>-310473.74538323731</v>
          </cell>
        </row>
        <row r="342">
          <cell r="A342">
            <v>325</v>
          </cell>
          <cell r="B342">
            <v>51592</v>
          </cell>
          <cell r="C342">
            <v>-310473.74538323731</v>
          </cell>
          <cell r="D342">
            <v>734.71948775144699</v>
          </cell>
          <cell r="E342">
            <v>0</v>
          </cell>
          <cell r="F342">
            <v>734.71948775144699</v>
          </cell>
          <cell r="G342">
            <v>3063.2725781257268</v>
          </cell>
          <cell r="H342">
            <v>-2328.5530903742797</v>
          </cell>
          <cell r="I342">
            <v>-313537.01796136302</v>
          </cell>
        </row>
        <row r="343">
          <cell r="A343">
            <v>326</v>
          </cell>
          <cell r="B343">
            <v>51622</v>
          </cell>
          <cell r="C343">
            <v>-313537.01796136302</v>
          </cell>
          <cell r="D343">
            <v>734.71948775144699</v>
          </cell>
          <cell r="E343">
            <v>0</v>
          </cell>
          <cell r="F343">
            <v>734.71948775144699</v>
          </cell>
          <cell r="G343">
            <v>3086.2471224616697</v>
          </cell>
          <cell r="H343">
            <v>-2351.5276347102226</v>
          </cell>
          <cell r="I343">
            <v>-316623.26508382469</v>
          </cell>
        </row>
        <row r="344">
          <cell r="A344">
            <v>327</v>
          </cell>
          <cell r="B344">
            <v>51653</v>
          </cell>
          <cell r="C344">
            <v>-316623.26508382469</v>
          </cell>
          <cell r="D344">
            <v>734.71948775144699</v>
          </cell>
          <cell r="E344">
            <v>0</v>
          </cell>
          <cell r="F344">
            <v>734.71948775144699</v>
          </cell>
          <cell r="G344">
            <v>3109.3939758801321</v>
          </cell>
          <cell r="H344">
            <v>-2374.674488128685</v>
          </cell>
          <cell r="I344">
            <v>-319732.65905970481</v>
          </cell>
        </row>
        <row r="345">
          <cell r="A345">
            <v>328</v>
          </cell>
          <cell r="B345">
            <v>51683</v>
          </cell>
          <cell r="C345">
            <v>-319732.65905970481</v>
          </cell>
          <cell r="D345">
            <v>734.71948775144699</v>
          </cell>
          <cell r="E345">
            <v>0</v>
          </cell>
          <cell r="F345">
            <v>734.71948775144699</v>
          </cell>
          <cell r="G345">
            <v>3132.7144306992332</v>
          </cell>
          <cell r="H345">
            <v>-2397.9949429477861</v>
          </cell>
          <cell r="I345">
            <v>-322865.37349040405</v>
          </cell>
        </row>
        <row r="346">
          <cell r="A346">
            <v>329</v>
          </cell>
          <cell r="B346">
            <v>51714</v>
          </cell>
          <cell r="C346">
            <v>-322865.37349040405</v>
          </cell>
          <cell r="D346">
            <v>734.71948775144699</v>
          </cell>
          <cell r="E346">
            <v>0</v>
          </cell>
          <cell r="F346">
            <v>734.71948775144699</v>
          </cell>
          <cell r="G346">
            <v>3156.2097889294773</v>
          </cell>
          <cell r="H346">
            <v>-2421.4903011780302</v>
          </cell>
          <cell r="I346">
            <v>-326021.58327933354</v>
          </cell>
        </row>
        <row r="347">
          <cell r="A347">
            <v>330</v>
          </cell>
          <cell r="B347">
            <v>51745</v>
          </cell>
          <cell r="C347">
            <v>-326021.58327933354</v>
          </cell>
          <cell r="D347">
            <v>734.71948775144699</v>
          </cell>
          <cell r="E347">
            <v>0</v>
          </cell>
          <cell r="F347">
            <v>734.71948775144699</v>
          </cell>
          <cell r="G347">
            <v>3179.8813623464484</v>
          </cell>
          <cell r="H347">
            <v>-2445.1618745950013</v>
          </cell>
          <cell r="I347">
            <v>-329201.46464168001</v>
          </cell>
        </row>
        <row r="348">
          <cell r="A348">
            <v>331</v>
          </cell>
          <cell r="B348">
            <v>51775</v>
          </cell>
          <cell r="C348">
            <v>-329201.46464168001</v>
          </cell>
          <cell r="D348">
            <v>734.71948775144699</v>
          </cell>
          <cell r="E348">
            <v>0</v>
          </cell>
          <cell r="F348">
            <v>734.71948775144699</v>
          </cell>
          <cell r="G348">
            <v>3203.730472564047</v>
          </cell>
          <cell r="H348">
            <v>-2469.0109848125999</v>
          </cell>
          <cell r="I348">
            <v>-332405.19511424407</v>
          </cell>
        </row>
        <row r="349">
          <cell r="A349">
            <v>332</v>
          </cell>
          <cell r="B349">
            <v>51806</v>
          </cell>
          <cell r="C349">
            <v>-332405.19511424407</v>
          </cell>
          <cell r="D349">
            <v>734.71948775144699</v>
          </cell>
          <cell r="E349">
            <v>0</v>
          </cell>
          <cell r="F349">
            <v>734.71948775144699</v>
          </cell>
          <cell r="G349">
            <v>3227.7584511082778</v>
          </cell>
          <cell r="H349">
            <v>-2493.0389633568307</v>
          </cell>
          <cell r="I349">
            <v>-335632.95356535236</v>
          </cell>
        </row>
        <row r="350">
          <cell r="A350">
            <v>333</v>
          </cell>
          <cell r="B350">
            <v>51836</v>
          </cell>
          <cell r="C350">
            <v>-335632.95356535236</v>
          </cell>
          <cell r="D350">
            <v>734.71948775144699</v>
          </cell>
          <cell r="E350">
            <v>0</v>
          </cell>
          <cell r="F350">
            <v>734.71948775144699</v>
          </cell>
          <cell r="G350">
            <v>3251.9666394915898</v>
          </cell>
          <cell r="H350">
            <v>-2517.2471517401427</v>
          </cell>
          <cell r="I350">
            <v>-338884.92020484398</v>
          </cell>
        </row>
        <row r="351">
          <cell r="A351">
            <v>334</v>
          </cell>
          <cell r="B351">
            <v>51867</v>
          </cell>
          <cell r="C351">
            <v>-338884.92020484398</v>
          </cell>
          <cell r="D351">
            <v>734.71948775144699</v>
          </cell>
          <cell r="E351">
            <v>0</v>
          </cell>
          <cell r="F351">
            <v>734.71948775144699</v>
          </cell>
          <cell r="G351">
            <v>3276.3563892877769</v>
          </cell>
          <cell r="H351">
            <v>-2541.6369015363298</v>
          </cell>
          <cell r="I351">
            <v>-342161.27659413178</v>
          </cell>
        </row>
        <row r="352">
          <cell r="A352">
            <v>335</v>
          </cell>
          <cell r="B352">
            <v>51898</v>
          </cell>
          <cell r="C352">
            <v>-342161.27659413178</v>
          </cell>
          <cell r="D352">
            <v>734.71948775144699</v>
          </cell>
          <cell r="E352">
            <v>0</v>
          </cell>
          <cell r="F352">
            <v>734.71948775144699</v>
          </cell>
          <cell r="G352">
            <v>3300.9290622074354</v>
          </cell>
          <cell r="H352">
            <v>-2566.2095744559883</v>
          </cell>
          <cell r="I352">
            <v>-345462.20565633924</v>
          </cell>
        </row>
        <row r="353">
          <cell r="A353">
            <v>336</v>
          </cell>
          <cell r="B353">
            <v>51926</v>
          </cell>
          <cell r="C353">
            <v>-345462.20565633924</v>
          </cell>
          <cell r="D353">
            <v>734.71948775144699</v>
          </cell>
          <cell r="E353">
            <v>0</v>
          </cell>
          <cell r="F353">
            <v>734.71948775144699</v>
          </cell>
          <cell r="G353">
            <v>3325.6860301739912</v>
          </cell>
          <cell r="H353">
            <v>-2590.9665424225441</v>
          </cell>
          <cell r="I353">
            <v>-348787.89168651321</v>
          </cell>
        </row>
        <row r="354">
          <cell r="A354">
            <v>337</v>
          </cell>
          <cell r="B354">
            <v>51957</v>
          </cell>
          <cell r="C354">
            <v>-348787.89168651321</v>
          </cell>
          <cell r="D354">
            <v>734.71948775144699</v>
          </cell>
          <cell r="E354">
            <v>0</v>
          </cell>
          <cell r="F354">
            <v>734.71948775144699</v>
          </cell>
          <cell r="G354">
            <v>3350.6286754002958</v>
          </cell>
          <cell r="H354">
            <v>-2615.9091876488487</v>
          </cell>
          <cell r="I354">
            <v>-352138.52036191348</v>
          </cell>
        </row>
        <row r="355">
          <cell r="A355">
            <v>338</v>
          </cell>
          <cell r="B355">
            <v>51987</v>
          </cell>
          <cell r="C355">
            <v>-352138.52036191348</v>
          </cell>
          <cell r="D355">
            <v>734.71948775144699</v>
          </cell>
          <cell r="E355">
            <v>0</v>
          </cell>
          <cell r="F355">
            <v>734.71948775144699</v>
          </cell>
          <cell r="G355">
            <v>3375.7583904657981</v>
          </cell>
          <cell r="H355">
            <v>-2641.038902714351</v>
          </cell>
          <cell r="I355">
            <v>-355514.27875237929</v>
          </cell>
        </row>
        <row r="356">
          <cell r="A356">
            <v>339</v>
          </cell>
          <cell r="B356">
            <v>52018</v>
          </cell>
          <cell r="C356">
            <v>-355514.27875237929</v>
          </cell>
          <cell r="D356">
            <v>734.71948775144699</v>
          </cell>
          <cell r="E356">
            <v>0</v>
          </cell>
          <cell r="F356">
            <v>734.71948775144699</v>
          </cell>
          <cell r="G356">
            <v>3401.0765783942916</v>
          </cell>
          <cell r="H356">
            <v>-2666.3570906428445</v>
          </cell>
          <cell r="I356">
            <v>-358915.35533077357</v>
          </cell>
        </row>
        <row r="357">
          <cell r="A357">
            <v>340</v>
          </cell>
          <cell r="B357">
            <v>52048</v>
          </cell>
          <cell r="C357">
            <v>-358915.35533077357</v>
          </cell>
          <cell r="D357">
            <v>734.71948775144699</v>
          </cell>
          <cell r="E357">
            <v>0</v>
          </cell>
          <cell r="F357">
            <v>734.71948775144699</v>
          </cell>
          <cell r="G357">
            <v>3426.5846527322487</v>
          </cell>
          <cell r="H357">
            <v>-2691.8651649808016</v>
          </cell>
          <cell r="I357">
            <v>-362341.93998350581</v>
          </cell>
        </row>
        <row r="358">
          <cell r="A358">
            <v>341</v>
          </cell>
          <cell r="B358">
            <v>52079</v>
          </cell>
          <cell r="C358">
            <v>-362341.93998350581</v>
          </cell>
          <cell r="D358">
            <v>734.71948775144699</v>
          </cell>
          <cell r="E358">
            <v>0</v>
          </cell>
          <cell r="F358">
            <v>734.71948775144699</v>
          </cell>
          <cell r="G358">
            <v>3452.2840376277409</v>
          </cell>
          <cell r="H358">
            <v>-2717.5645498762938</v>
          </cell>
          <cell r="I358">
            <v>-365794.22402113356</v>
          </cell>
        </row>
        <row r="359">
          <cell r="A359">
            <v>342</v>
          </cell>
          <cell r="B359">
            <v>52110</v>
          </cell>
          <cell r="C359">
            <v>-365794.22402113356</v>
          </cell>
          <cell r="D359">
            <v>734.71948775144699</v>
          </cell>
          <cell r="E359">
            <v>0</v>
          </cell>
          <cell r="F359">
            <v>734.71948775144699</v>
          </cell>
          <cell r="G359">
            <v>3478.1761679099491</v>
          </cell>
          <cell r="H359">
            <v>-2743.456680158502</v>
          </cell>
          <cell r="I359">
            <v>-369272.40018904349</v>
          </cell>
        </row>
        <row r="360">
          <cell r="A360">
            <v>343</v>
          </cell>
          <cell r="B360">
            <v>52140</v>
          </cell>
          <cell r="C360">
            <v>-369272.40018904349</v>
          </cell>
          <cell r="D360">
            <v>734.71948775144699</v>
          </cell>
          <cell r="E360">
            <v>0</v>
          </cell>
          <cell r="F360">
            <v>734.71948775144699</v>
          </cell>
          <cell r="G360">
            <v>3504.2624891692731</v>
          </cell>
          <cell r="H360">
            <v>-2769.543001417826</v>
          </cell>
          <cell r="I360">
            <v>-372776.66267821274</v>
          </cell>
        </row>
        <row r="361">
          <cell r="A361">
            <v>344</v>
          </cell>
          <cell r="B361">
            <v>52171</v>
          </cell>
          <cell r="C361">
            <v>-372776.66267821274</v>
          </cell>
          <cell r="D361">
            <v>734.71948775144699</v>
          </cell>
          <cell r="E361">
            <v>0</v>
          </cell>
          <cell r="F361">
            <v>734.71948775144699</v>
          </cell>
          <cell r="G361">
            <v>3530.5444578380429</v>
          </cell>
          <cell r="H361">
            <v>-2795.8249700865958</v>
          </cell>
          <cell r="I361">
            <v>-376307.2071360508</v>
          </cell>
        </row>
        <row r="362">
          <cell r="A362">
            <v>345</v>
          </cell>
          <cell r="B362">
            <v>52201</v>
          </cell>
          <cell r="C362">
            <v>-376307.2071360508</v>
          </cell>
          <cell r="D362">
            <v>734.71948775144699</v>
          </cell>
          <cell r="E362">
            <v>0</v>
          </cell>
          <cell r="F362">
            <v>734.71948775144699</v>
          </cell>
          <cell r="G362">
            <v>3557.0235412718284</v>
          </cell>
          <cell r="H362">
            <v>-2822.3040535203813</v>
          </cell>
          <cell r="I362">
            <v>-379864.2306773226</v>
          </cell>
        </row>
        <row r="363">
          <cell r="A363">
            <v>346</v>
          </cell>
          <cell r="B363">
            <v>52232</v>
          </cell>
          <cell r="C363">
            <v>-379864.2306773226</v>
          </cell>
          <cell r="D363">
            <v>734.71948775144699</v>
          </cell>
          <cell r="E363">
            <v>0</v>
          </cell>
          <cell r="F363">
            <v>734.71948775144699</v>
          </cell>
          <cell r="G363">
            <v>3583.7012178313662</v>
          </cell>
          <cell r="H363">
            <v>-2848.9817300799191</v>
          </cell>
          <cell r="I363">
            <v>-383447.93189515395</v>
          </cell>
        </row>
        <row r="364">
          <cell r="A364">
            <v>347</v>
          </cell>
          <cell r="B364">
            <v>52263</v>
          </cell>
          <cell r="C364">
            <v>-383447.93189515395</v>
          </cell>
          <cell r="D364">
            <v>734.71948775144699</v>
          </cell>
          <cell r="E364">
            <v>0</v>
          </cell>
          <cell r="F364">
            <v>734.71948775144699</v>
          </cell>
          <cell r="G364">
            <v>3610.5789769651019</v>
          </cell>
          <cell r="H364">
            <v>-2875.8594892136548</v>
          </cell>
          <cell r="I364">
            <v>-387058.51087211905</v>
          </cell>
        </row>
        <row r="365">
          <cell r="A365">
            <v>348</v>
          </cell>
          <cell r="B365">
            <v>52291</v>
          </cell>
          <cell r="C365">
            <v>-387058.51087211905</v>
          </cell>
          <cell r="D365">
            <v>734.71948775144699</v>
          </cell>
          <cell r="E365">
            <v>0</v>
          </cell>
          <cell r="F365">
            <v>734.71948775144699</v>
          </cell>
          <cell r="G365">
            <v>3637.6583192923399</v>
          </cell>
          <cell r="H365">
            <v>-2902.9388315408928</v>
          </cell>
          <cell r="I365">
            <v>-390696.16919141141</v>
          </cell>
        </row>
        <row r="366">
          <cell r="A366">
            <v>349</v>
          </cell>
          <cell r="B366">
            <v>52322</v>
          </cell>
          <cell r="C366">
            <v>-390696.16919141141</v>
          </cell>
          <cell r="D366">
            <v>734.71948775144699</v>
          </cell>
          <cell r="E366">
            <v>0</v>
          </cell>
          <cell r="F366">
            <v>734.71948775144699</v>
          </cell>
          <cell r="G366">
            <v>3664.9407566870327</v>
          </cell>
          <cell r="H366">
            <v>-2930.2212689355856</v>
          </cell>
          <cell r="I366">
            <v>-394361.10994809843</v>
          </cell>
        </row>
        <row r="367">
          <cell r="A367">
            <v>350</v>
          </cell>
          <cell r="B367">
            <v>52352</v>
          </cell>
          <cell r="C367">
            <v>-394361.10994809843</v>
          </cell>
          <cell r="D367">
            <v>734.71948775144699</v>
          </cell>
          <cell r="E367">
            <v>0</v>
          </cell>
          <cell r="F367">
            <v>734.71948775144699</v>
          </cell>
          <cell r="G367">
            <v>3692.4278123621853</v>
          </cell>
          <cell r="H367">
            <v>-2957.7083246107381</v>
          </cell>
          <cell r="I367">
            <v>-398053.53776046063</v>
          </cell>
        </row>
        <row r="368">
          <cell r="A368">
            <v>351</v>
          </cell>
          <cell r="B368">
            <v>52383</v>
          </cell>
          <cell r="C368">
            <v>-398053.53776046063</v>
          </cell>
          <cell r="D368">
            <v>734.71948775144699</v>
          </cell>
          <cell r="E368">
            <v>0</v>
          </cell>
          <cell r="F368">
            <v>734.71948775144699</v>
          </cell>
          <cell r="G368">
            <v>3720.1210209549017</v>
          </cell>
          <cell r="H368">
            <v>-2985.4015332034546</v>
          </cell>
          <cell r="I368">
            <v>-401773.65878141555</v>
          </cell>
        </row>
        <row r="369">
          <cell r="A369">
            <v>352</v>
          </cell>
          <cell r="B369">
            <v>52413</v>
          </cell>
          <cell r="C369">
            <v>-401773.65878141555</v>
          </cell>
          <cell r="D369">
            <v>734.71948775144699</v>
          </cell>
          <cell r="E369">
            <v>0</v>
          </cell>
          <cell r="F369">
            <v>734.71948775144699</v>
          </cell>
          <cell r="G369">
            <v>3748.0219286120637</v>
          </cell>
          <cell r="H369">
            <v>-3013.3024408606166</v>
          </cell>
          <cell r="I369">
            <v>-405521.68071002763</v>
          </cell>
        </row>
        <row r="370">
          <cell r="A370">
            <v>353</v>
          </cell>
          <cell r="B370">
            <v>52444</v>
          </cell>
          <cell r="C370">
            <v>-405521.68071002763</v>
          </cell>
          <cell r="D370">
            <v>734.71948775144699</v>
          </cell>
          <cell r="E370">
            <v>0</v>
          </cell>
          <cell r="F370">
            <v>734.71948775144699</v>
          </cell>
          <cell r="G370">
            <v>3776.1320930766542</v>
          </cell>
          <cell r="H370">
            <v>-3041.4126053252071</v>
          </cell>
          <cell r="I370">
            <v>-409297.81280310429</v>
          </cell>
        </row>
        <row r="371">
          <cell r="A371">
            <v>354</v>
          </cell>
          <cell r="B371">
            <v>52475</v>
          </cell>
          <cell r="C371">
            <v>-409297.81280310429</v>
          </cell>
          <cell r="D371">
            <v>734.71948775144699</v>
          </cell>
          <cell r="E371">
            <v>0</v>
          </cell>
          <cell r="F371">
            <v>734.71948775144699</v>
          </cell>
          <cell r="G371">
            <v>3804.4530837747288</v>
          </cell>
          <cell r="H371">
            <v>-3069.7335960232817</v>
          </cell>
          <cell r="I371">
            <v>-413102.265886879</v>
          </cell>
        </row>
        <row r="372">
          <cell r="A372">
            <v>355</v>
          </cell>
          <cell r="B372">
            <v>52505</v>
          </cell>
          <cell r="C372">
            <v>-413102.265886879</v>
          </cell>
          <cell r="D372">
            <v>734.71948775144699</v>
          </cell>
          <cell r="E372">
            <v>0</v>
          </cell>
          <cell r="F372">
            <v>734.71948775144699</v>
          </cell>
          <cell r="G372">
            <v>3832.9864819030395</v>
          </cell>
          <cell r="H372">
            <v>-3098.2669941515924</v>
          </cell>
          <cell r="I372">
            <v>-416935.25236878206</v>
          </cell>
        </row>
        <row r="373">
          <cell r="A373">
            <v>356</v>
          </cell>
          <cell r="B373">
            <v>52536</v>
          </cell>
          <cell r="C373">
            <v>-416935.25236878206</v>
          </cell>
          <cell r="D373">
            <v>734.71948775144699</v>
          </cell>
          <cell r="E373">
            <v>0</v>
          </cell>
          <cell r="F373">
            <v>734.71948775144699</v>
          </cell>
          <cell r="G373">
            <v>3861.7338805173122</v>
          </cell>
          <cell r="H373">
            <v>-3127.0143927658651</v>
          </cell>
          <cell r="I373">
            <v>-420796.98624929937</v>
          </cell>
        </row>
        <row r="374">
          <cell r="A374">
            <v>357</v>
          </cell>
          <cell r="B374">
            <v>52566</v>
          </cell>
          <cell r="C374">
            <v>-420796.98624929937</v>
          </cell>
          <cell r="D374">
            <v>734.71948775144699</v>
          </cell>
          <cell r="E374">
            <v>0</v>
          </cell>
          <cell r="F374">
            <v>734.71948775144699</v>
          </cell>
          <cell r="G374">
            <v>3890.6968846211921</v>
          </cell>
          <cell r="H374">
            <v>-3155.977396869745</v>
          </cell>
          <cell r="I374">
            <v>-424687.68313392054</v>
          </cell>
        </row>
        <row r="375">
          <cell r="A375">
            <v>358</v>
          </cell>
          <cell r="B375">
            <v>52597</v>
          </cell>
          <cell r="C375">
            <v>-424687.68313392054</v>
          </cell>
          <cell r="D375">
            <v>734.71948775144699</v>
          </cell>
          <cell r="E375">
            <v>0</v>
          </cell>
          <cell r="F375">
            <v>734.71948775144699</v>
          </cell>
          <cell r="G375">
            <v>3919.8771112558507</v>
          </cell>
          <cell r="H375">
            <v>-3185.1576235044035</v>
          </cell>
          <cell r="I375">
            <v>-428607.56024517637</v>
          </cell>
        </row>
        <row r="376">
          <cell r="A376">
            <v>359</v>
          </cell>
          <cell r="B376">
            <v>52628</v>
          </cell>
          <cell r="C376">
            <v>-428607.56024517637</v>
          </cell>
          <cell r="D376">
            <v>734.71948775144699</v>
          </cell>
          <cell r="E376">
            <v>0</v>
          </cell>
          <cell r="F376">
            <v>734.71948775144699</v>
          </cell>
          <cell r="G376">
            <v>3949.27618959027</v>
          </cell>
          <cell r="H376">
            <v>-3214.5567018388228</v>
          </cell>
          <cell r="I376">
            <v>-432556.83643476665</v>
          </cell>
        </row>
        <row r="377">
          <cell r="A377">
            <v>360</v>
          </cell>
          <cell r="B377">
            <v>52657</v>
          </cell>
          <cell r="C377">
            <v>-432556.83643476665</v>
          </cell>
          <cell r="D377">
            <v>734.71948775144699</v>
          </cell>
          <cell r="E377">
            <v>0</v>
          </cell>
          <cell r="F377">
            <v>734.71948775144699</v>
          </cell>
          <cell r="G377">
            <v>3978.895761012197</v>
          </cell>
          <cell r="H377">
            <v>-3244.1762732607499</v>
          </cell>
          <cell r="I377">
            <v>-436535.73219577887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Calculator"/>
      <sheetName val="PaymentSchedule"/>
      <sheetName val="Budget"/>
      <sheetName val="Chart"/>
      <sheetName val="Help"/>
      <sheetName val="All_Payment_Methods090716"/>
      <sheetName val="Pivot"/>
      <sheetName val="Order"/>
    </sheetNames>
    <sheetDataSet>
      <sheetData sheetId="0">
        <row r="33">
          <cell r="F33">
            <v>6</v>
          </cell>
        </row>
      </sheetData>
      <sheetData sheetId="1"/>
      <sheetData sheetId="2"/>
      <sheetData sheetId="3" refreshError="1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lculator"/>
      <sheetName val="PaymentSchedule"/>
      <sheetName val="Chart"/>
      <sheetName val="Help"/>
      <sheetName val="©"/>
      <sheetName val="Order"/>
    </sheetNames>
    <sheetDataSet>
      <sheetData sheetId="0">
        <row r="33">
          <cell r="F33">
            <v>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Calculator"/>
      <sheetName val="PaymentSchedule"/>
      <sheetName val="Chart"/>
      <sheetName val="CreditCardPayoff"/>
      <sheetName val="Order"/>
    </sheetNames>
    <sheetDataSet>
      <sheetData sheetId="0">
        <row r="33">
          <cell r="F33">
            <v>1</v>
          </cell>
        </row>
      </sheetData>
      <sheetData sheetId="1"/>
      <sheetData sheetId="2" refreshError="1"/>
      <sheetData sheetId="3"/>
      <sheetData sheetId="4"/>
    </sheetDataSet>
  </externalBook>
</externalLink>
</file>

<file path=xl/tables/table1.xml><?xml version="1.0" encoding="utf-8"?>
<table xmlns="http://schemas.openxmlformats.org/spreadsheetml/2006/main" id="1" name="Table2" displayName="Table2" ref="A4:D13" totalsRowCount="1" headerRowDxfId="204" dataDxfId="202" headerRowBorderDxfId="203" tableBorderDxfId="201">
  <tableColumns count="4">
    <tableColumn id="1" name="INCOME" totalsRowFunction="custom" dataDxfId="200" totalsRowDxfId="23" totalsRowCellStyle="Normal 3">
      <totalsRowFormula>"Total " &amp; A4</totalsRowFormula>
    </tableColumn>
    <tableColumn id="2" name="Budget" totalsRowFunction="custom" dataDxfId="199" totalsRowDxfId="22" dataCellStyle="Comma" totalsRowCellStyle="Normal 3">
      <totalsRowFormula>SUBTOTAL(9,B5:B12)</totalsRowFormula>
    </tableColumn>
    <tableColumn id="3" name="Actual" totalsRowFunction="custom" dataDxfId="198" totalsRowDxfId="21" dataCellStyle="Comma" totalsRowCellStyle="Normal 3">
      <totalsRowFormula>SUBTOTAL(9,C5:C12)</totalsRowFormula>
    </tableColumn>
    <tableColumn id="4" name="Difference" totalsRowFunction="custom" dataDxfId="197" totalsRowDxfId="20" dataCellStyle="Comma" totalsRowCellStyle="Normal 3">
      <calculatedColumnFormula>C5-B5</calculatedColumnFormula>
      <totalsRowFormula>SUBTOTAL(9,D5:D12)</totalsRowFormula>
    </tableColumn>
  </tableColumns>
  <tableStyleInfo name="V42_IncomeTable" showFirstColumn="0" showLastColumn="1" showRowStripes="0" showColumnStripes="0"/>
</table>
</file>

<file path=xl/tables/table10.xml><?xml version="1.0" encoding="utf-8"?>
<table xmlns="http://schemas.openxmlformats.org/spreadsheetml/2006/main" id="10" name="Table14" displayName="Table14" ref="A174:D181" totalsRowCount="1" headerRowDxfId="119" dataDxfId="117" headerRowBorderDxfId="118" tableBorderDxfId="116">
  <tableColumns count="4">
    <tableColumn id="1" name="MISCELLANEOUS" totalsRowFunction="custom" dataDxfId="115" totalsRowDxfId="114" totalsRowCellStyle="Normal 3">
      <totalsRowFormula>"Total " &amp; A174</totalsRowFormula>
    </tableColumn>
    <tableColumn id="2" name="Budget" totalsRowFunction="custom" dataDxfId="113" totalsRowDxfId="112" dataCellStyle="Comma" totalsRowCellStyle="Normal 3">
      <totalsRowFormula>SUBTOTAL(9,B175:B180)</totalsRowFormula>
    </tableColumn>
    <tableColumn id="3" name="Actual" totalsRowFunction="custom" dataDxfId="111" totalsRowDxfId="110" dataCellStyle="Comma" totalsRowCellStyle="Normal 3">
      <totalsRowFormula>SUBTOTAL(9,C175:C180)</totalsRowFormula>
    </tableColumn>
    <tableColumn id="4" name="Difference" totalsRowFunction="custom" dataDxfId="109" totalsRowDxfId="108" dataCellStyle="Comma" totalsRowCellStyle="Normal 3">
      <calculatedColumnFormula>B175-C175</calculatedColumnFormula>
      <totalsRowFormula>SUBTOTAL(9,D175:D180)</totalsRowFormula>
    </tableColumn>
  </tableColumns>
  <tableStyleInfo name="V42_ExpenseTable" showFirstColumn="0" showLastColumn="1" showRowStripes="0" showColumnStripes="0"/>
</table>
</file>

<file path=xl/tables/table11.xml><?xml version="1.0" encoding="utf-8"?>
<table xmlns="http://schemas.openxmlformats.org/spreadsheetml/2006/main" id="11" name="Table15" displayName="Table15" ref="A64:D70" totalsRowCount="1" headerRowDxfId="107" dataDxfId="105" headerRowBorderDxfId="106" tableBorderDxfId="104">
  <tableColumns count="4">
    <tableColumn id="1" name="HEALTH" totalsRowFunction="custom" dataDxfId="103" totalsRowDxfId="102" totalsRowCellStyle="Normal 3">
      <totalsRowFormula>"Total " &amp; A64</totalsRowFormula>
    </tableColumn>
    <tableColumn id="2" name="Budget" totalsRowFunction="custom" dataDxfId="101" totalsRowDxfId="100" dataCellStyle="Comma" totalsRowCellStyle="Normal 3">
      <totalsRowFormula>SUBTOTAL(9,B65:B69)</totalsRowFormula>
    </tableColumn>
    <tableColumn id="3" name="Actual" totalsRowFunction="custom" dataDxfId="99" totalsRowDxfId="98" dataCellStyle="Comma" totalsRowCellStyle="Normal 3">
      <totalsRowFormula>SUBTOTAL(9,C65:C69)</totalsRowFormula>
    </tableColumn>
    <tableColumn id="4" name="Difference" totalsRowFunction="custom" dataDxfId="97" totalsRowDxfId="96" dataCellStyle="Comma" totalsRowCellStyle="Normal 3">
      <calculatedColumnFormula>B65-C65</calculatedColumnFormula>
      <totalsRowFormula>SUBTOTAL(9,D65:D69)</totalsRowFormula>
    </tableColumn>
  </tableColumns>
  <tableStyleInfo name="V42_ExpenseTable" showFirstColumn="0" showLastColumn="1" showRowStripes="0" showColumnStripes="0"/>
</table>
</file>

<file path=xl/tables/table12.xml><?xml version="1.0" encoding="utf-8"?>
<table xmlns="http://schemas.openxmlformats.org/spreadsheetml/2006/main" id="12" name="Table16" displayName="Table16" ref="A72:D78" totalsRowCount="1" headerRowDxfId="95" dataDxfId="93" headerRowBorderDxfId="94" tableBorderDxfId="92">
  <tableColumns count="4">
    <tableColumn id="1" name="INSURANCE" totalsRowFunction="custom" dataDxfId="91" totalsRowDxfId="90" totalsRowCellStyle="Normal 3">
      <totalsRowFormula>"Total " &amp; A72</totalsRowFormula>
    </tableColumn>
    <tableColumn id="2" name="Budget" totalsRowFunction="custom" dataDxfId="89" totalsRowDxfId="88" dataCellStyle="Comma" totalsRowCellStyle="Normal 3">
      <totalsRowFormula>SUBTOTAL(9,B73:B77)</totalsRowFormula>
    </tableColumn>
    <tableColumn id="3" name="Actual" totalsRowFunction="custom" dataDxfId="87" totalsRowDxfId="86" dataCellStyle="Comma" totalsRowCellStyle="Normal 3">
      <totalsRowFormula>SUBTOTAL(9,C73:C77)</totalsRowFormula>
    </tableColumn>
    <tableColumn id="4" name="Difference" totalsRowFunction="custom" dataDxfId="85" totalsRowDxfId="84" dataCellStyle="Comma" totalsRowCellStyle="Normal 3">
      <calculatedColumnFormula>B73-C73</calculatedColumnFormula>
      <totalsRowFormula>SUBTOTAL(9,D73:D77)</totalsRowFormula>
    </tableColumn>
  </tableColumns>
  <tableStyleInfo name="V42_ExpenseTable" showFirstColumn="0" showLastColumn="1" showRowStripes="0" showColumnStripes="0"/>
</table>
</file>

<file path=xl/tables/table13.xml><?xml version="1.0" encoding="utf-8"?>
<table xmlns="http://schemas.openxmlformats.org/spreadsheetml/2006/main" id="13" name="Table17" displayName="Table17" ref="A80:D84" totalsRowCount="1" headerRowDxfId="83" dataDxfId="81" headerRowBorderDxfId="82" tableBorderDxfId="80">
  <tableColumns count="4">
    <tableColumn id="1" name="EDUCATION" totalsRowFunction="custom" dataDxfId="79" totalsRowDxfId="78">
      <totalsRowFormula>"Total " &amp; A80</totalsRowFormula>
    </tableColumn>
    <tableColumn id="2" name="Budget" totalsRowFunction="custom" dataDxfId="77" totalsRowDxfId="76">
      <totalsRowFormula>SUBTOTAL(9,B81:B83)</totalsRowFormula>
    </tableColumn>
    <tableColumn id="3" name="Actual" totalsRowFunction="custom" dataDxfId="75" totalsRowDxfId="74">
      <totalsRowFormula>SUBTOTAL(9,C81:C83)</totalsRowFormula>
    </tableColumn>
    <tableColumn id="4" name="Difference" totalsRowFunction="custom" dataDxfId="73" totalsRowDxfId="72">
      <calculatedColumnFormula>B81-C81</calculatedColumnFormula>
      <totalsRowFormula>SUBTOTAL(9,D81:D83)</totalsRowFormula>
    </tableColumn>
  </tableColumns>
  <tableStyleInfo name="V42_ExpenseTable" showFirstColumn="0" showLastColumn="1" showRowStripes="0" showColumnStripes="0"/>
</table>
</file>

<file path=xl/tables/table14.xml><?xml version="1.0" encoding="utf-8"?>
<table xmlns="http://schemas.openxmlformats.org/spreadsheetml/2006/main" id="14" name="Table18" displayName="Table18" ref="A86:D91" totalsRowCount="1" headerRowDxfId="71" dataDxfId="69" headerRowBorderDxfId="70" tableBorderDxfId="68">
  <tableColumns count="4">
    <tableColumn id="1" name="CHARITY/GIFTS" totalsRowFunction="custom" dataDxfId="67" totalsRowDxfId="66" totalsRowCellStyle="Normal 3">
      <totalsRowFormula>"Total " &amp; A86</totalsRowFormula>
    </tableColumn>
    <tableColumn id="2" name="Budget" totalsRowFunction="custom" dataDxfId="65" totalsRowDxfId="64" totalsRowCellStyle="Normal 3">
      <totalsRowFormula>SUBTOTAL(9,B87:B90)</totalsRowFormula>
    </tableColumn>
    <tableColumn id="3" name="Actual" totalsRowFunction="custom" dataDxfId="63" totalsRowDxfId="62" totalsRowCellStyle="Normal 3">
      <totalsRowFormula>SUBTOTAL(9,C87:C90)</totalsRowFormula>
    </tableColumn>
    <tableColumn id="4" name="Difference" totalsRowFunction="custom" dataDxfId="61" totalsRowDxfId="60" dataCellStyle="Comma" totalsRowCellStyle="Normal 3">
      <calculatedColumnFormula>B87-C87</calculatedColumnFormula>
      <totalsRowFormula>SUBTOTAL(9,D87:D90)</totalsRowFormula>
    </tableColumn>
  </tableColumns>
  <tableStyleInfo name="V42_ExpenseTable" showFirstColumn="0" showLastColumn="1" showRowStripes="0" showColumnStripes="0"/>
</table>
</file>

<file path=xl/tables/table15.xml><?xml version="1.0" encoding="utf-8"?>
<table xmlns="http://schemas.openxmlformats.org/spreadsheetml/2006/main" id="15" name="Table19" displayName="Table19" ref="A55:D62" totalsRowCount="1" headerRowDxfId="59" dataDxfId="57" headerRowBorderDxfId="58" tableBorderDxfId="56">
  <tableColumns count="4">
    <tableColumn id="1" name="TRANSPORTATION" totalsRowFunction="custom" dataDxfId="55" totalsRowDxfId="54" totalsRowCellStyle="Normal 3">
      <totalsRowFormula>"Total " &amp; A55</totalsRowFormula>
    </tableColumn>
    <tableColumn id="2" name="Budget" totalsRowFunction="custom" dataDxfId="53" totalsRowDxfId="52" dataCellStyle="Comma" totalsRowCellStyle="Normal 3">
      <totalsRowFormula>SUBTOTAL(9,B56:B61)</totalsRowFormula>
    </tableColumn>
    <tableColumn id="3" name="Actual" totalsRowFunction="custom" dataDxfId="51" totalsRowDxfId="50" dataCellStyle="Comma" totalsRowCellStyle="Normal 3">
      <totalsRowFormula>SUBTOTAL(9,C56:C61)</totalsRowFormula>
    </tableColumn>
    <tableColumn id="4" name="Difference" totalsRowFunction="custom" dataDxfId="49" totalsRowDxfId="48" dataCellStyle="Comma" totalsRowCellStyle="Normal 3">
      <calculatedColumnFormula>B56-C56</calculatedColumnFormula>
      <totalsRowFormula>SUBTOTAL(9,D56:D61)</totalsRowFormula>
    </tableColumn>
  </tableColumns>
  <tableStyleInfo name="V42_ExpenseTable" showFirstColumn="0" showLastColumn="1" showRowStripes="0" showColumnStripes="0"/>
</table>
</file>

<file path=xl/tables/table16.xml><?xml version="1.0" encoding="utf-8"?>
<table xmlns="http://schemas.openxmlformats.org/spreadsheetml/2006/main" id="16" name="Table20" displayName="Table20" ref="A31:D42" totalsRowCount="1" headerRowDxfId="47" dataDxfId="45" headerRowBorderDxfId="46" tableBorderDxfId="44">
  <tableColumns count="4">
    <tableColumn id="1" name="DAILY LIVING" totalsRowFunction="custom" dataDxfId="43" totalsRowDxfId="42" totalsRowCellStyle="Normal 3">
      <totalsRowFormula>"Total " &amp; A31</totalsRowFormula>
    </tableColumn>
    <tableColumn id="2" name="Budget" totalsRowFunction="custom" dataDxfId="41" totalsRowDxfId="40" dataCellStyle="Comma" totalsRowCellStyle="Normal 3">
      <totalsRowFormula>SUBTOTAL(9,B32:B41)</totalsRowFormula>
    </tableColumn>
    <tableColumn id="3" name="Actual" totalsRowFunction="custom" dataDxfId="39" totalsRowDxfId="38" dataCellStyle="Comma" totalsRowCellStyle="Normal 3">
      <totalsRowFormula>SUBTOTAL(9,C32:C41)</totalsRowFormula>
    </tableColumn>
    <tableColumn id="4" name="Difference" totalsRowFunction="custom" dataDxfId="37" totalsRowDxfId="36" dataCellStyle="Comma" totalsRowCellStyle="Normal 3">
      <calculatedColumnFormula>B32-C32</calculatedColumnFormula>
      <totalsRowFormula>SUBTOTAL(9,D32:D41)</totalsRowFormula>
    </tableColumn>
  </tableColumns>
  <tableStyleInfo name="V42_ExpenseTable" showFirstColumn="0" showLastColumn="1" showRowStripes="0" showColumnStripes="0"/>
</table>
</file>

<file path=xl/tables/table17.xml><?xml version="1.0" encoding="utf-8"?>
<table xmlns="http://schemas.openxmlformats.org/spreadsheetml/2006/main" id="17" name="Table21" displayName="Table21" ref="A44:D53" totalsRowCount="1" headerRowDxfId="35" dataDxfId="33" headerRowBorderDxfId="34" tableBorderDxfId="32">
  <tableColumns count="4">
    <tableColumn id="1" name="CHILDREN" totalsRowFunction="custom" dataDxfId="31" totalsRowDxfId="30" totalsRowCellStyle="Normal 3">
      <totalsRowFormula>"Total " &amp; A44</totalsRowFormula>
    </tableColumn>
    <tableColumn id="2" name="Budget" totalsRowFunction="custom" dataDxfId="29" totalsRowDxfId="28" dataCellStyle="Comma" totalsRowCellStyle="Normal 3">
      <totalsRowFormula>SUBTOTAL(9,B45:B52)</totalsRowFormula>
    </tableColumn>
    <tableColumn id="3" name="Actual" totalsRowFunction="custom" dataDxfId="27" totalsRowDxfId="26" dataCellStyle="Comma" totalsRowCellStyle="Normal 3">
      <totalsRowFormula>SUBTOTAL(9,C45:C52)</totalsRowFormula>
    </tableColumn>
    <tableColumn id="4" name="Difference" totalsRowFunction="custom" dataDxfId="25" totalsRowDxfId="24" dataCellStyle="Comma" totalsRowCellStyle="Normal 3">
      <calculatedColumnFormula>B45-C45</calculatedColumnFormula>
      <totalsRowFormula>SUBTOTAL(9,D45:D52)</totalsRowFormula>
    </tableColumn>
  </tableColumns>
  <tableStyleInfo name="V42_ExpenseTable" showFirstColumn="0" showLastColumn="1" showRowStripes="0" showColumnStripes="0"/>
</table>
</file>

<file path=xl/tables/table2.xml><?xml version="1.0" encoding="utf-8"?>
<table xmlns="http://schemas.openxmlformats.org/spreadsheetml/2006/main" id="2" name="Table5" displayName="Table5" ref="A15:D29" totalsRowCount="1" headerRowDxfId="196" dataDxfId="194" headerRowBorderDxfId="195" tableBorderDxfId="193">
  <tableColumns count="4">
    <tableColumn id="1" name="HOME EXPENSES" totalsRowFunction="custom" dataDxfId="192" totalsRowDxfId="191" totalsRowCellStyle="Normal 3">
      <totalsRowFormula>"Total " &amp; A15</totalsRowFormula>
    </tableColumn>
    <tableColumn id="2" name="Budget" totalsRowFunction="custom" dataDxfId="190" totalsRowDxfId="189" dataCellStyle="Comma" totalsRowCellStyle="Normal 3">
      <totalsRowFormula>SUBTOTAL(9,B16:B28)</totalsRowFormula>
    </tableColumn>
    <tableColumn id="3" name="Actual" totalsRowFunction="custom" dataDxfId="188" totalsRowDxfId="187" dataCellStyle="Comma" totalsRowCellStyle="Normal 3">
      <totalsRowFormula>SUBTOTAL(9,C16:C28)</totalsRowFormula>
    </tableColumn>
    <tableColumn id="4" name="Difference" totalsRowFunction="custom" dataDxfId="186" totalsRowDxfId="185" dataCellStyle="Comma" totalsRowCellStyle="Normal 3">
      <calculatedColumnFormula>B16-C16</calculatedColumnFormula>
      <totalsRowFormula>SUBTOTAL(9,D16:D28)</totalsRowFormula>
    </tableColumn>
  </tableColumns>
  <tableStyleInfo name="V42_ExpenseTable" showFirstColumn="0" showLastColumn="1" showRowStripes="0" showColumnStripes="0"/>
</table>
</file>

<file path=xl/tables/table3.xml><?xml version="1.0" encoding="utf-8"?>
<table xmlns="http://schemas.openxmlformats.org/spreadsheetml/2006/main" id="3" name="Table6" displayName="Table6" ref="A95:D102" totalsRowCount="1" headerRowDxfId="184" dataDxfId="182" headerRowBorderDxfId="183" tableBorderDxfId="181">
  <tableColumns count="4">
    <tableColumn id="1" name="SAVINGS" totalsRowFunction="custom" dataDxfId="180" totalsRowDxfId="179" totalsRowCellStyle="Normal 3">
      <totalsRowFormula>"Total " &amp; A95</totalsRowFormula>
    </tableColumn>
    <tableColumn id="2" name="Budget" totalsRowFunction="custom" dataDxfId="178" totalsRowDxfId="177" dataCellStyle="Comma" totalsRowCellStyle="Normal 3">
      <totalsRowFormula>SUBTOTAL(9,B96:B101)</totalsRowFormula>
    </tableColumn>
    <tableColumn id="3" name="Actual" totalsRowFunction="custom" dataDxfId="176" totalsRowDxfId="175" dataCellStyle="Comma" totalsRowCellStyle="Normal 3">
      <totalsRowFormula>SUBTOTAL(9,C96:C101)</totalsRowFormula>
    </tableColumn>
    <tableColumn id="4" name="Difference" totalsRowFunction="custom" dataDxfId="174" totalsRowDxfId="173" dataCellStyle="Comma" totalsRowCellStyle="Normal 3">
      <calculatedColumnFormula>B96-C96</calculatedColumnFormula>
      <totalsRowFormula>SUBTOTAL(9,D96:D101)</totalsRowFormula>
    </tableColumn>
  </tableColumns>
  <tableStyleInfo name="V42_ExpenseTable" showFirstColumn="0" showLastColumn="1" showRowStripes="0" showColumnStripes="0"/>
</table>
</file>

<file path=xl/tables/table4.xml><?xml version="1.0" encoding="utf-8"?>
<table xmlns="http://schemas.openxmlformats.org/spreadsheetml/2006/main" id="4" name="Table7" displayName="Table7" ref="A104:D125" totalsRowCount="1" headerRowDxfId="172" dataDxfId="170" headerRowBorderDxfId="171" tableBorderDxfId="169">
  <tableColumns count="4">
    <tableColumn id="1" name="OBLIGATIONS" totalsRowFunction="custom" dataDxfId="15" totalsRowDxfId="14">
      <totalsRowFormula>"Total " &amp; A104</totalsRowFormula>
    </tableColumn>
    <tableColumn id="2" name="Budget" totalsRowFunction="custom" dataDxfId="13" totalsRowDxfId="12" dataCellStyle="Comma">
      <totalsRowFormula>SUBTOTAL(9,B105:B124)</totalsRowFormula>
    </tableColumn>
    <tableColumn id="3" name="Actual" totalsRowFunction="custom" dataDxfId="11" totalsRowDxfId="10" dataCellStyle="Comma">
      <totalsRowFormula>SUBTOTAL(9,C105:C124)</totalsRowFormula>
    </tableColumn>
    <tableColumn id="4" name="Difference" totalsRowFunction="custom" dataDxfId="9" totalsRowDxfId="8" dataCellStyle="Comma">
      <calculatedColumnFormula>B105-C105</calculatedColumnFormula>
      <totalsRowFormula>SUBTOTAL(9,D105:D124)</totalsRowFormula>
    </tableColumn>
  </tableColumns>
  <tableStyleInfo name="V42_ExpenseTable" showFirstColumn="0" showLastColumn="1" showRowStripes="0" showColumnStripes="0"/>
</table>
</file>

<file path=xl/tables/table5.xml><?xml version="1.0" encoding="utf-8"?>
<table xmlns="http://schemas.openxmlformats.org/spreadsheetml/2006/main" id="5" name="Table8" displayName="Table8" ref="A127:D132" totalsRowCount="1" headerRowDxfId="168" dataDxfId="166" headerRowBorderDxfId="167" tableBorderDxfId="165">
  <tableColumns count="4">
    <tableColumn id="1" name="BUSINESS EXPENSE" totalsRowFunction="custom" dataDxfId="164" totalsRowDxfId="163">
      <totalsRowFormula>"Total " &amp; A127</totalsRowFormula>
    </tableColumn>
    <tableColumn id="2" name="Budget" totalsRowFunction="custom" dataDxfId="162" totalsRowDxfId="161">
      <totalsRowFormula>SUBTOTAL(9,B128:B131)</totalsRowFormula>
    </tableColumn>
    <tableColumn id="3" name="Actual" totalsRowFunction="custom" dataDxfId="160" totalsRowDxfId="159">
      <totalsRowFormula>SUBTOTAL(9,C128:C131)</totalsRowFormula>
    </tableColumn>
    <tableColumn id="4" name="Difference" totalsRowFunction="custom" dataDxfId="158" totalsRowDxfId="157" dataCellStyle="Comma">
      <calculatedColumnFormula>B128-C128</calculatedColumnFormula>
      <totalsRowFormula>SUBTOTAL(9,D128:D131)</totalsRowFormula>
    </tableColumn>
  </tableColumns>
  <tableStyleInfo name="V42_ExpenseTable" showFirstColumn="0" showLastColumn="1" showRowStripes="0" showColumnStripes="0"/>
</table>
</file>

<file path=xl/tables/table6.xml><?xml version="1.0" encoding="utf-8"?>
<table xmlns="http://schemas.openxmlformats.org/spreadsheetml/2006/main" id="6" name="Table10" displayName="Table10" ref="A134:D148" totalsRowCount="1" headerRowDxfId="156" dataDxfId="154" headerRowBorderDxfId="155">
  <tableColumns count="4">
    <tableColumn id="1" name="ENTERTAINMENT" totalsRowFunction="custom" dataDxfId="7" totalsRowDxfId="6" totalsRowCellStyle="Normal 3">
      <totalsRowFormula>"Total " &amp; A134</totalsRowFormula>
    </tableColumn>
    <tableColumn id="2" name="Budget" totalsRowFunction="custom" dataDxfId="5" totalsRowDxfId="4" dataCellStyle="Comma" totalsRowCellStyle="Normal 3">
      <totalsRowFormula>SUBTOTAL(9,B135:B147)</totalsRowFormula>
    </tableColumn>
    <tableColumn id="3" name="Actual" totalsRowFunction="custom" dataDxfId="3" totalsRowDxfId="2" dataCellStyle="Comma" totalsRowCellStyle="Normal 3">
      <totalsRowFormula>SUBTOTAL(9,C135:C147)</totalsRowFormula>
    </tableColumn>
    <tableColumn id="4" name="Difference" totalsRowFunction="custom" dataDxfId="1" totalsRowDxfId="0" dataCellStyle="Comma" totalsRowCellStyle="Normal 3">
      <calculatedColumnFormula>B135-C135</calculatedColumnFormula>
      <totalsRowFormula>SUBTOTAL(9,D135:D147)</totalsRowFormula>
    </tableColumn>
  </tableColumns>
  <tableStyleInfo name="V42_ExpenseTable" showFirstColumn="0" showLastColumn="1" showRowStripes="0" showColumnStripes="0"/>
</table>
</file>

<file path=xl/tables/table7.xml><?xml version="1.0" encoding="utf-8"?>
<table xmlns="http://schemas.openxmlformats.org/spreadsheetml/2006/main" id="7" name="Table11" displayName="Table11" ref="A150:D155" totalsRowCount="1" headerRowDxfId="153" dataDxfId="151" headerRowBorderDxfId="152" tableBorderDxfId="150">
  <tableColumns count="4">
    <tableColumn id="1" name="PETS" totalsRowFunction="custom" dataDxfId="149" totalsRowDxfId="148" totalsRowCellStyle="Normal 3">
      <totalsRowFormula>"Total " &amp; A150</totalsRowFormula>
    </tableColumn>
    <tableColumn id="2" name="Budget" totalsRowFunction="custom" dataDxfId="147" totalsRowDxfId="146" totalsRowCellStyle="Normal 3">
      <totalsRowFormula>SUBTOTAL(9,B151:B154)</totalsRowFormula>
    </tableColumn>
    <tableColumn id="3" name="Actual" totalsRowFunction="custom" dataDxfId="145" totalsRowDxfId="144" totalsRowCellStyle="Normal 3">
      <totalsRowFormula>SUBTOTAL(9,C151:C154)</totalsRowFormula>
    </tableColumn>
    <tableColumn id="4" name="Difference" totalsRowFunction="custom" dataDxfId="143" totalsRowDxfId="142" dataCellStyle="Comma" totalsRowCellStyle="Normal 3">
      <calculatedColumnFormula>B151-C151</calculatedColumnFormula>
      <totalsRowFormula>SUBTOTAL(9,D151:D154)</totalsRowFormula>
    </tableColumn>
  </tableColumns>
  <tableStyleInfo name="V42_ExpenseTable" showFirstColumn="0" showLastColumn="1" showRowStripes="0" showColumnStripes="0"/>
</table>
</file>

<file path=xl/tables/table8.xml><?xml version="1.0" encoding="utf-8"?>
<table xmlns="http://schemas.openxmlformats.org/spreadsheetml/2006/main" id="8" name="Table12" displayName="Table12" ref="A157:D163" totalsRowCount="1" headerRowBorderDxfId="141" tableBorderDxfId="140">
  <tableColumns count="4">
    <tableColumn id="1" name="SUBSCRIPTIONS" totalsRowFunction="custom" dataDxfId="139" totalsRowDxfId="138">
      <totalsRowFormula>"Total " &amp; A157</totalsRowFormula>
    </tableColumn>
    <tableColumn id="2" name="Budget" totalsRowFunction="custom" dataDxfId="137" totalsRowDxfId="136" dataCellStyle="Comma">
      <totalsRowFormula>SUBTOTAL(9,B158:B162)</totalsRowFormula>
    </tableColumn>
    <tableColumn id="3" name="Actual" totalsRowFunction="custom" dataDxfId="135" totalsRowDxfId="134" dataCellStyle="Comma">
      <totalsRowFormula>SUBTOTAL(9,C158:C162)</totalsRowFormula>
    </tableColumn>
    <tableColumn id="4" name="Difference" totalsRowFunction="custom" dataDxfId="133" totalsRowDxfId="132" dataCellStyle="Comma">
      <calculatedColumnFormula>B158-C158</calculatedColumnFormula>
      <totalsRowFormula>SUBTOTAL(9,D158:D162)</totalsRowFormula>
    </tableColumn>
  </tableColumns>
  <tableStyleInfo name="V42_ExpenseTable" showFirstColumn="0" showLastColumn="1" showRowStripes="0" showColumnStripes="0"/>
</table>
</file>

<file path=xl/tables/table9.xml><?xml version="1.0" encoding="utf-8"?>
<table xmlns="http://schemas.openxmlformats.org/spreadsheetml/2006/main" id="9" name="Table13" displayName="Table13" ref="A165:D172" totalsRowCount="1" headerRowDxfId="131" dataDxfId="129" headerRowBorderDxfId="130" tableBorderDxfId="128">
  <tableColumns count="4">
    <tableColumn id="1" name="VACATION" totalsRowFunction="custom" dataDxfId="127" totalsRowDxfId="126">
      <totalsRowFormula>"Total " &amp; A165</totalsRowFormula>
    </tableColumn>
    <tableColumn id="2" name="Budget" totalsRowFunction="custom" dataDxfId="125" totalsRowDxfId="124" dataCellStyle="Comma">
      <totalsRowFormula>SUBTOTAL(9,B166:B171)</totalsRowFormula>
    </tableColumn>
    <tableColumn id="3" name="Actual" totalsRowFunction="custom" dataDxfId="123" totalsRowDxfId="122" dataCellStyle="Comma">
      <totalsRowFormula>SUBTOTAL(9,C166:C171)</totalsRowFormula>
    </tableColumn>
    <tableColumn id="4" name="Difference" totalsRowFunction="custom" dataDxfId="121" totalsRowDxfId="120" dataCellStyle="Comma">
      <calculatedColumnFormula>B166-C166</calculatedColumnFormula>
      <totalsRowFormula>SUBTOTAL(9,D166:D171)</totalsRowFormula>
    </tableColumn>
  </tableColumns>
  <tableStyleInfo name="V42_ExpenseTable" showFirstColumn="0" showLastColumn="1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millenforward.com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millenforward.com/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table" Target="../tables/table5.xml"/><Relationship Id="rId13" Type="http://schemas.openxmlformats.org/officeDocument/2006/relationships/table" Target="../tables/table10.xml"/><Relationship Id="rId18" Type="http://schemas.openxmlformats.org/officeDocument/2006/relationships/table" Target="../tables/table15.xml"/><Relationship Id="rId3" Type="http://schemas.openxmlformats.org/officeDocument/2006/relationships/drawing" Target="../drawings/drawing3.xml"/><Relationship Id="rId7" Type="http://schemas.openxmlformats.org/officeDocument/2006/relationships/table" Target="../tables/table4.xml"/><Relationship Id="rId12" Type="http://schemas.openxmlformats.org/officeDocument/2006/relationships/table" Target="../tables/table9.xml"/><Relationship Id="rId17" Type="http://schemas.openxmlformats.org/officeDocument/2006/relationships/table" Target="../tables/table14.xml"/><Relationship Id="rId2" Type="http://schemas.openxmlformats.org/officeDocument/2006/relationships/printerSettings" Target="../printerSettings/printerSettings3.bin"/><Relationship Id="rId16" Type="http://schemas.openxmlformats.org/officeDocument/2006/relationships/table" Target="../tables/table13.xml"/><Relationship Id="rId20" Type="http://schemas.openxmlformats.org/officeDocument/2006/relationships/table" Target="../tables/table17.xml"/><Relationship Id="rId1" Type="http://schemas.openxmlformats.org/officeDocument/2006/relationships/hyperlink" Target="http://www.millenforward.com/" TargetMode="External"/><Relationship Id="rId6" Type="http://schemas.openxmlformats.org/officeDocument/2006/relationships/table" Target="../tables/table3.xml"/><Relationship Id="rId11" Type="http://schemas.openxmlformats.org/officeDocument/2006/relationships/table" Target="../tables/table8.xml"/><Relationship Id="rId5" Type="http://schemas.openxmlformats.org/officeDocument/2006/relationships/table" Target="../tables/table2.xml"/><Relationship Id="rId15" Type="http://schemas.openxmlformats.org/officeDocument/2006/relationships/table" Target="../tables/table12.xml"/><Relationship Id="rId10" Type="http://schemas.openxmlformats.org/officeDocument/2006/relationships/table" Target="../tables/table7.xml"/><Relationship Id="rId19" Type="http://schemas.openxmlformats.org/officeDocument/2006/relationships/table" Target="../tables/table16.xml"/><Relationship Id="rId4" Type="http://schemas.openxmlformats.org/officeDocument/2006/relationships/table" Target="../tables/table1.xml"/><Relationship Id="rId9" Type="http://schemas.openxmlformats.org/officeDocument/2006/relationships/table" Target="../tables/table6.xml"/><Relationship Id="rId14" Type="http://schemas.openxmlformats.org/officeDocument/2006/relationships/table" Target="../tables/table1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72"/>
  <sheetViews>
    <sheetView topLeftCell="A28" zoomScale="70" zoomScaleNormal="70" workbookViewId="0">
      <selection activeCell="K33" sqref="K33"/>
    </sheetView>
  </sheetViews>
  <sheetFormatPr defaultRowHeight="12.75" x14ac:dyDescent="0.2"/>
  <cols>
    <col min="1" max="1" width="9.140625" style="37" customWidth="1"/>
    <col min="2" max="2" width="45.140625" style="37" customWidth="1"/>
    <col min="3" max="3" width="21.140625" style="37" bestFit="1" customWidth="1"/>
    <col min="4" max="4" width="24.28515625" style="37" bestFit="1" customWidth="1"/>
    <col min="5" max="5" width="24.28515625" style="37" customWidth="1"/>
    <col min="6" max="6" width="16.85546875" style="37" customWidth="1"/>
    <col min="7" max="7" width="25.28515625" style="37" customWidth="1"/>
    <col min="8" max="8" width="25.85546875" style="37" customWidth="1"/>
    <col min="9" max="9" width="8.7109375" style="37" customWidth="1"/>
    <col min="10" max="238" width="9.140625" style="37" customWidth="1"/>
    <col min="239" max="239" width="13.7109375" style="37" customWidth="1"/>
    <col min="240" max="240" width="43" style="37" customWidth="1"/>
    <col min="241" max="241" width="13.140625" style="37" customWidth="1"/>
    <col min="242" max="242" width="12.140625" style="37" customWidth="1"/>
    <col min="243" max="257" width="9.140625" style="37"/>
    <col min="258" max="258" width="45.140625" style="37" customWidth="1"/>
    <col min="259" max="259" width="21.140625" style="37" bestFit="1" customWidth="1"/>
    <col min="260" max="260" width="24.28515625" style="37" bestFit="1" customWidth="1"/>
    <col min="261" max="261" width="24.28515625" style="37" customWidth="1"/>
    <col min="262" max="262" width="16.85546875" style="37" customWidth="1"/>
    <col min="263" max="263" width="25.28515625" style="37" customWidth="1"/>
    <col min="264" max="264" width="25.85546875" style="37" customWidth="1"/>
    <col min="265" max="265" width="8.7109375" style="37" customWidth="1"/>
    <col min="266" max="494" width="9.140625" style="37"/>
    <col min="495" max="495" width="13.7109375" style="37" customWidth="1"/>
    <col min="496" max="496" width="43" style="37" customWidth="1"/>
    <col min="497" max="497" width="13.140625" style="37" customWidth="1"/>
    <col min="498" max="498" width="12.140625" style="37" customWidth="1"/>
    <col min="499" max="513" width="9.140625" style="37"/>
    <col min="514" max="514" width="45.140625" style="37" customWidth="1"/>
    <col min="515" max="515" width="21.140625" style="37" bestFit="1" customWidth="1"/>
    <col min="516" max="516" width="24.28515625" style="37" bestFit="1" customWidth="1"/>
    <col min="517" max="517" width="24.28515625" style="37" customWidth="1"/>
    <col min="518" max="518" width="16.85546875" style="37" customWidth="1"/>
    <col min="519" max="519" width="25.28515625" style="37" customWidth="1"/>
    <col min="520" max="520" width="25.85546875" style="37" customWidth="1"/>
    <col min="521" max="521" width="8.7109375" style="37" customWidth="1"/>
    <col min="522" max="750" width="9.140625" style="37"/>
    <col min="751" max="751" width="13.7109375" style="37" customWidth="1"/>
    <col min="752" max="752" width="43" style="37" customWidth="1"/>
    <col min="753" max="753" width="13.140625" style="37" customWidth="1"/>
    <col min="754" max="754" width="12.140625" style="37" customWidth="1"/>
    <col min="755" max="769" width="9.140625" style="37"/>
    <col min="770" max="770" width="45.140625" style="37" customWidth="1"/>
    <col min="771" max="771" width="21.140625" style="37" bestFit="1" customWidth="1"/>
    <col min="772" max="772" width="24.28515625" style="37" bestFit="1" customWidth="1"/>
    <col min="773" max="773" width="24.28515625" style="37" customWidth="1"/>
    <col min="774" max="774" width="16.85546875" style="37" customWidth="1"/>
    <col min="775" max="775" width="25.28515625" style="37" customWidth="1"/>
    <col min="776" max="776" width="25.85546875" style="37" customWidth="1"/>
    <col min="777" max="777" width="8.7109375" style="37" customWidth="1"/>
    <col min="778" max="1006" width="9.140625" style="37"/>
    <col min="1007" max="1007" width="13.7109375" style="37" customWidth="1"/>
    <col min="1008" max="1008" width="43" style="37" customWidth="1"/>
    <col min="1009" max="1009" width="13.140625" style="37" customWidth="1"/>
    <col min="1010" max="1010" width="12.140625" style="37" customWidth="1"/>
    <col min="1011" max="1025" width="9.140625" style="37"/>
    <col min="1026" max="1026" width="45.140625" style="37" customWidth="1"/>
    <col min="1027" max="1027" width="21.140625" style="37" bestFit="1" customWidth="1"/>
    <col min="1028" max="1028" width="24.28515625" style="37" bestFit="1" customWidth="1"/>
    <col min="1029" max="1029" width="24.28515625" style="37" customWidth="1"/>
    <col min="1030" max="1030" width="16.85546875" style="37" customWidth="1"/>
    <col min="1031" max="1031" width="25.28515625" style="37" customWidth="1"/>
    <col min="1032" max="1032" width="25.85546875" style="37" customWidth="1"/>
    <col min="1033" max="1033" width="8.7109375" style="37" customWidth="1"/>
    <col min="1034" max="1262" width="9.140625" style="37"/>
    <col min="1263" max="1263" width="13.7109375" style="37" customWidth="1"/>
    <col min="1264" max="1264" width="43" style="37" customWidth="1"/>
    <col min="1265" max="1265" width="13.140625" style="37" customWidth="1"/>
    <col min="1266" max="1266" width="12.140625" style="37" customWidth="1"/>
    <col min="1267" max="1281" width="9.140625" style="37"/>
    <col min="1282" max="1282" width="45.140625" style="37" customWidth="1"/>
    <col min="1283" max="1283" width="21.140625" style="37" bestFit="1" customWidth="1"/>
    <col min="1284" max="1284" width="24.28515625" style="37" bestFit="1" customWidth="1"/>
    <col min="1285" max="1285" width="24.28515625" style="37" customWidth="1"/>
    <col min="1286" max="1286" width="16.85546875" style="37" customWidth="1"/>
    <col min="1287" max="1287" width="25.28515625" style="37" customWidth="1"/>
    <col min="1288" max="1288" width="25.85546875" style="37" customWidth="1"/>
    <col min="1289" max="1289" width="8.7109375" style="37" customWidth="1"/>
    <col min="1290" max="1518" width="9.140625" style="37"/>
    <col min="1519" max="1519" width="13.7109375" style="37" customWidth="1"/>
    <col min="1520" max="1520" width="43" style="37" customWidth="1"/>
    <col min="1521" max="1521" width="13.140625" style="37" customWidth="1"/>
    <col min="1522" max="1522" width="12.140625" style="37" customWidth="1"/>
    <col min="1523" max="1537" width="9.140625" style="37"/>
    <col min="1538" max="1538" width="45.140625" style="37" customWidth="1"/>
    <col min="1539" max="1539" width="21.140625" style="37" bestFit="1" customWidth="1"/>
    <col min="1540" max="1540" width="24.28515625" style="37" bestFit="1" customWidth="1"/>
    <col min="1541" max="1541" width="24.28515625" style="37" customWidth="1"/>
    <col min="1542" max="1542" width="16.85546875" style="37" customWidth="1"/>
    <col min="1543" max="1543" width="25.28515625" style="37" customWidth="1"/>
    <col min="1544" max="1544" width="25.85546875" style="37" customWidth="1"/>
    <col min="1545" max="1545" width="8.7109375" style="37" customWidth="1"/>
    <col min="1546" max="1774" width="9.140625" style="37"/>
    <col min="1775" max="1775" width="13.7109375" style="37" customWidth="1"/>
    <col min="1776" max="1776" width="43" style="37" customWidth="1"/>
    <col min="1777" max="1777" width="13.140625" style="37" customWidth="1"/>
    <col min="1778" max="1778" width="12.140625" style="37" customWidth="1"/>
    <col min="1779" max="1793" width="9.140625" style="37"/>
    <col min="1794" max="1794" width="45.140625" style="37" customWidth="1"/>
    <col min="1795" max="1795" width="21.140625" style="37" bestFit="1" customWidth="1"/>
    <col min="1796" max="1796" width="24.28515625" style="37" bestFit="1" customWidth="1"/>
    <col min="1797" max="1797" width="24.28515625" style="37" customWidth="1"/>
    <col min="1798" max="1798" width="16.85546875" style="37" customWidth="1"/>
    <col min="1799" max="1799" width="25.28515625" style="37" customWidth="1"/>
    <col min="1800" max="1800" width="25.85546875" style="37" customWidth="1"/>
    <col min="1801" max="1801" width="8.7109375" style="37" customWidth="1"/>
    <col min="1802" max="2030" width="9.140625" style="37"/>
    <col min="2031" max="2031" width="13.7109375" style="37" customWidth="1"/>
    <col min="2032" max="2032" width="43" style="37" customWidth="1"/>
    <col min="2033" max="2033" width="13.140625" style="37" customWidth="1"/>
    <col min="2034" max="2034" width="12.140625" style="37" customWidth="1"/>
    <col min="2035" max="2049" width="9.140625" style="37"/>
    <col min="2050" max="2050" width="45.140625" style="37" customWidth="1"/>
    <col min="2051" max="2051" width="21.140625" style="37" bestFit="1" customWidth="1"/>
    <col min="2052" max="2052" width="24.28515625" style="37" bestFit="1" customWidth="1"/>
    <col min="2053" max="2053" width="24.28515625" style="37" customWidth="1"/>
    <col min="2054" max="2054" width="16.85546875" style="37" customWidth="1"/>
    <col min="2055" max="2055" width="25.28515625" style="37" customWidth="1"/>
    <col min="2056" max="2056" width="25.85546875" style="37" customWidth="1"/>
    <col min="2057" max="2057" width="8.7109375" style="37" customWidth="1"/>
    <col min="2058" max="2286" width="9.140625" style="37"/>
    <col min="2287" max="2287" width="13.7109375" style="37" customWidth="1"/>
    <col min="2288" max="2288" width="43" style="37" customWidth="1"/>
    <col min="2289" max="2289" width="13.140625" style="37" customWidth="1"/>
    <col min="2290" max="2290" width="12.140625" style="37" customWidth="1"/>
    <col min="2291" max="2305" width="9.140625" style="37"/>
    <col min="2306" max="2306" width="45.140625" style="37" customWidth="1"/>
    <col min="2307" max="2307" width="21.140625" style="37" bestFit="1" customWidth="1"/>
    <col min="2308" max="2308" width="24.28515625" style="37" bestFit="1" customWidth="1"/>
    <col min="2309" max="2309" width="24.28515625" style="37" customWidth="1"/>
    <col min="2310" max="2310" width="16.85546875" style="37" customWidth="1"/>
    <col min="2311" max="2311" width="25.28515625" style="37" customWidth="1"/>
    <col min="2312" max="2312" width="25.85546875" style="37" customWidth="1"/>
    <col min="2313" max="2313" width="8.7109375" style="37" customWidth="1"/>
    <col min="2314" max="2542" width="9.140625" style="37"/>
    <col min="2543" max="2543" width="13.7109375" style="37" customWidth="1"/>
    <col min="2544" max="2544" width="43" style="37" customWidth="1"/>
    <col min="2545" max="2545" width="13.140625" style="37" customWidth="1"/>
    <col min="2546" max="2546" width="12.140625" style="37" customWidth="1"/>
    <col min="2547" max="2561" width="9.140625" style="37"/>
    <col min="2562" max="2562" width="45.140625" style="37" customWidth="1"/>
    <col min="2563" max="2563" width="21.140625" style="37" bestFit="1" customWidth="1"/>
    <col min="2564" max="2564" width="24.28515625" style="37" bestFit="1" customWidth="1"/>
    <col min="2565" max="2565" width="24.28515625" style="37" customWidth="1"/>
    <col min="2566" max="2566" width="16.85546875" style="37" customWidth="1"/>
    <col min="2567" max="2567" width="25.28515625" style="37" customWidth="1"/>
    <col min="2568" max="2568" width="25.85546875" style="37" customWidth="1"/>
    <col min="2569" max="2569" width="8.7109375" style="37" customWidth="1"/>
    <col min="2570" max="2798" width="9.140625" style="37"/>
    <col min="2799" max="2799" width="13.7109375" style="37" customWidth="1"/>
    <col min="2800" max="2800" width="43" style="37" customWidth="1"/>
    <col min="2801" max="2801" width="13.140625" style="37" customWidth="1"/>
    <col min="2802" max="2802" width="12.140625" style="37" customWidth="1"/>
    <col min="2803" max="2817" width="9.140625" style="37"/>
    <col min="2818" max="2818" width="45.140625" style="37" customWidth="1"/>
    <col min="2819" max="2819" width="21.140625" style="37" bestFit="1" customWidth="1"/>
    <col min="2820" max="2820" width="24.28515625" style="37" bestFit="1" customWidth="1"/>
    <col min="2821" max="2821" width="24.28515625" style="37" customWidth="1"/>
    <col min="2822" max="2822" width="16.85546875" style="37" customWidth="1"/>
    <col min="2823" max="2823" width="25.28515625" style="37" customWidth="1"/>
    <col min="2824" max="2824" width="25.85546875" style="37" customWidth="1"/>
    <col min="2825" max="2825" width="8.7109375" style="37" customWidth="1"/>
    <col min="2826" max="3054" width="9.140625" style="37"/>
    <col min="3055" max="3055" width="13.7109375" style="37" customWidth="1"/>
    <col min="3056" max="3056" width="43" style="37" customWidth="1"/>
    <col min="3057" max="3057" width="13.140625" style="37" customWidth="1"/>
    <col min="3058" max="3058" width="12.140625" style="37" customWidth="1"/>
    <col min="3059" max="3073" width="9.140625" style="37"/>
    <col min="3074" max="3074" width="45.140625" style="37" customWidth="1"/>
    <col min="3075" max="3075" width="21.140625" style="37" bestFit="1" customWidth="1"/>
    <col min="3076" max="3076" width="24.28515625" style="37" bestFit="1" customWidth="1"/>
    <col min="3077" max="3077" width="24.28515625" style="37" customWidth="1"/>
    <col min="3078" max="3078" width="16.85546875" style="37" customWidth="1"/>
    <col min="3079" max="3079" width="25.28515625" style="37" customWidth="1"/>
    <col min="3080" max="3080" width="25.85546875" style="37" customWidth="1"/>
    <col min="3081" max="3081" width="8.7109375" style="37" customWidth="1"/>
    <col min="3082" max="3310" width="9.140625" style="37"/>
    <col min="3311" max="3311" width="13.7109375" style="37" customWidth="1"/>
    <col min="3312" max="3312" width="43" style="37" customWidth="1"/>
    <col min="3313" max="3313" width="13.140625" style="37" customWidth="1"/>
    <col min="3314" max="3314" width="12.140625" style="37" customWidth="1"/>
    <col min="3315" max="3329" width="9.140625" style="37"/>
    <col min="3330" max="3330" width="45.140625" style="37" customWidth="1"/>
    <col min="3331" max="3331" width="21.140625" style="37" bestFit="1" customWidth="1"/>
    <col min="3332" max="3332" width="24.28515625" style="37" bestFit="1" customWidth="1"/>
    <col min="3333" max="3333" width="24.28515625" style="37" customWidth="1"/>
    <col min="3334" max="3334" width="16.85546875" style="37" customWidth="1"/>
    <col min="3335" max="3335" width="25.28515625" style="37" customWidth="1"/>
    <col min="3336" max="3336" width="25.85546875" style="37" customWidth="1"/>
    <col min="3337" max="3337" width="8.7109375" style="37" customWidth="1"/>
    <col min="3338" max="3566" width="9.140625" style="37"/>
    <col min="3567" max="3567" width="13.7109375" style="37" customWidth="1"/>
    <col min="3568" max="3568" width="43" style="37" customWidth="1"/>
    <col min="3569" max="3569" width="13.140625" style="37" customWidth="1"/>
    <col min="3570" max="3570" width="12.140625" style="37" customWidth="1"/>
    <col min="3571" max="3585" width="9.140625" style="37"/>
    <col min="3586" max="3586" width="45.140625" style="37" customWidth="1"/>
    <col min="3587" max="3587" width="21.140625" style="37" bestFit="1" customWidth="1"/>
    <col min="3588" max="3588" width="24.28515625" style="37" bestFit="1" customWidth="1"/>
    <col min="3589" max="3589" width="24.28515625" style="37" customWidth="1"/>
    <col min="3590" max="3590" width="16.85546875" style="37" customWidth="1"/>
    <col min="3591" max="3591" width="25.28515625" style="37" customWidth="1"/>
    <col min="3592" max="3592" width="25.85546875" style="37" customWidth="1"/>
    <col min="3593" max="3593" width="8.7109375" style="37" customWidth="1"/>
    <col min="3594" max="3822" width="9.140625" style="37"/>
    <col min="3823" max="3823" width="13.7109375" style="37" customWidth="1"/>
    <col min="3824" max="3824" width="43" style="37" customWidth="1"/>
    <col min="3825" max="3825" width="13.140625" style="37" customWidth="1"/>
    <col min="3826" max="3826" width="12.140625" style="37" customWidth="1"/>
    <col min="3827" max="3841" width="9.140625" style="37"/>
    <col min="3842" max="3842" width="45.140625" style="37" customWidth="1"/>
    <col min="3843" max="3843" width="21.140625" style="37" bestFit="1" customWidth="1"/>
    <col min="3844" max="3844" width="24.28515625" style="37" bestFit="1" customWidth="1"/>
    <col min="3845" max="3845" width="24.28515625" style="37" customWidth="1"/>
    <col min="3846" max="3846" width="16.85546875" style="37" customWidth="1"/>
    <col min="3847" max="3847" width="25.28515625" style="37" customWidth="1"/>
    <col min="3848" max="3848" width="25.85546875" style="37" customWidth="1"/>
    <col min="3849" max="3849" width="8.7109375" style="37" customWidth="1"/>
    <col min="3850" max="4078" width="9.140625" style="37"/>
    <col min="4079" max="4079" width="13.7109375" style="37" customWidth="1"/>
    <col min="4080" max="4080" width="43" style="37" customWidth="1"/>
    <col min="4081" max="4081" width="13.140625" style="37" customWidth="1"/>
    <col min="4082" max="4082" width="12.140625" style="37" customWidth="1"/>
    <col min="4083" max="4097" width="9.140625" style="37"/>
    <col min="4098" max="4098" width="45.140625" style="37" customWidth="1"/>
    <col min="4099" max="4099" width="21.140625" style="37" bestFit="1" customWidth="1"/>
    <col min="4100" max="4100" width="24.28515625" style="37" bestFit="1" customWidth="1"/>
    <col min="4101" max="4101" width="24.28515625" style="37" customWidth="1"/>
    <col min="4102" max="4102" width="16.85546875" style="37" customWidth="1"/>
    <col min="4103" max="4103" width="25.28515625" style="37" customWidth="1"/>
    <col min="4104" max="4104" width="25.85546875" style="37" customWidth="1"/>
    <col min="4105" max="4105" width="8.7109375" style="37" customWidth="1"/>
    <col min="4106" max="4334" width="9.140625" style="37"/>
    <col min="4335" max="4335" width="13.7109375" style="37" customWidth="1"/>
    <col min="4336" max="4336" width="43" style="37" customWidth="1"/>
    <col min="4337" max="4337" width="13.140625" style="37" customWidth="1"/>
    <col min="4338" max="4338" width="12.140625" style="37" customWidth="1"/>
    <col min="4339" max="4353" width="9.140625" style="37"/>
    <col min="4354" max="4354" width="45.140625" style="37" customWidth="1"/>
    <col min="4355" max="4355" width="21.140625" style="37" bestFit="1" customWidth="1"/>
    <col min="4356" max="4356" width="24.28515625" style="37" bestFit="1" customWidth="1"/>
    <col min="4357" max="4357" width="24.28515625" style="37" customWidth="1"/>
    <col min="4358" max="4358" width="16.85546875" style="37" customWidth="1"/>
    <col min="4359" max="4359" width="25.28515625" style="37" customWidth="1"/>
    <col min="4360" max="4360" width="25.85546875" style="37" customWidth="1"/>
    <col min="4361" max="4361" width="8.7109375" style="37" customWidth="1"/>
    <col min="4362" max="4590" width="9.140625" style="37"/>
    <col min="4591" max="4591" width="13.7109375" style="37" customWidth="1"/>
    <col min="4592" max="4592" width="43" style="37" customWidth="1"/>
    <col min="4593" max="4593" width="13.140625" style="37" customWidth="1"/>
    <col min="4594" max="4594" width="12.140625" style="37" customWidth="1"/>
    <col min="4595" max="4609" width="9.140625" style="37"/>
    <col min="4610" max="4610" width="45.140625" style="37" customWidth="1"/>
    <col min="4611" max="4611" width="21.140625" style="37" bestFit="1" customWidth="1"/>
    <col min="4612" max="4612" width="24.28515625" style="37" bestFit="1" customWidth="1"/>
    <col min="4613" max="4613" width="24.28515625" style="37" customWidth="1"/>
    <col min="4614" max="4614" width="16.85546875" style="37" customWidth="1"/>
    <col min="4615" max="4615" width="25.28515625" style="37" customWidth="1"/>
    <col min="4616" max="4616" width="25.85546875" style="37" customWidth="1"/>
    <col min="4617" max="4617" width="8.7109375" style="37" customWidth="1"/>
    <col min="4618" max="4846" width="9.140625" style="37"/>
    <col min="4847" max="4847" width="13.7109375" style="37" customWidth="1"/>
    <col min="4848" max="4848" width="43" style="37" customWidth="1"/>
    <col min="4849" max="4849" width="13.140625" style="37" customWidth="1"/>
    <col min="4850" max="4850" width="12.140625" style="37" customWidth="1"/>
    <col min="4851" max="4865" width="9.140625" style="37"/>
    <col min="4866" max="4866" width="45.140625" style="37" customWidth="1"/>
    <col min="4867" max="4867" width="21.140625" style="37" bestFit="1" customWidth="1"/>
    <col min="4868" max="4868" width="24.28515625" style="37" bestFit="1" customWidth="1"/>
    <col min="4869" max="4869" width="24.28515625" style="37" customWidth="1"/>
    <col min="4870" max="4870" width="16.85546875" style="37" customWidth="1"/>
    <col min="4871" max="4871" width="25.28515625" style="37" customWidth="1"/>
    <col min="4872" max="4872" width="25.85546875" style="37" customWidth="1"/>
    <col min="4873" max="4873" width="8.7109375" style="37" customWidth="1"/>
    <col min="4874" max="5102" width="9.140625" style="37"/>
    <col min="5103" max="5103" width="13.7109375" style="37" customWidth="1"/>
    <col min="5104" max="5104" width="43" style="37" customWidth="1"/>
    <col min="5105" max="5105" width="13.140625" style="37" customWidth="1"/>
    <col min="5106" max="5106" width="12.140625" style="37" customWidth="1"/>
    <col min="5107" max="5121" width="9.140625" style="37"/>
    <col min="5122" max="5122" width="45.140625" style="37" customWidth="1"/>
    <col min="5123" max="5123" width="21.140625" style="37" bestFit="1" customWidth="1"/>
    <col min="5124" max="5124" width="24.28515625" style="37" bestFit="1" customWidth="1"/>
    <col min="5125" max="5125" width="24.28515625" style="37" customWidth="1"/>
    <col min="5126" max="5126" width="16.85546875" style="37" customWidth="1"/>
    <col min="5127" max="5127" width="25.28515625" style="37" customWidth="1"/>
    <col min="5128" max="5128" width="25.85546875" style="37" customWidth="1"/>
    <col min="5129" max="5129" width="8.7109375" style="37" customWidth="1"/>
    <col min="5130" max="5358" width="9.140625" style="37"/>
    <col min="5359" max="5359" width="13.7109375" style="37" customWidth="1"/>
    <col min="5360" max="5360" width="43" style="37" customWidth="1"/>
    <col min="5361" max="5361" width="13.140625" style="37" customWidth="1"/>
    <col min="5362" max="5362" width="12.140625" style="37" customWidth="1"/>
    <col min="5363" max="5377" width="9.140625" style="37"/>
    <col min="5378" max="5378" width="45.140625" style="37" customWidth="1"/>
    <col min="5379" max="5379" width="21.140625" style="37" bestFit="1" customWidth="1"/>
    <col min="5380" max="5380" width="24.28515625" style="37" bestFit="1" customWidth="1"/>
    <col min="5381" max="5381" width="24.28515625" style="37" customWidth="1"/>
    <col min="5382" max="5382" width="16.85546875" style="37" customWidth="1"/>
    <col min="5383" max="5383" width="25.28515625" style="37" customWidth="1"/>
    <col min="5384" max="5384" width="25.85546875" style="37" customWidth="1"/>
    <col min="5385" max="5385" width="8.7109375" style="37" customWidth="1"/>
    <col min="5386" max="5614" width="9.140625" style="37"/>
    <col min="5615" max="5615" width="13.7109375" style="37" customWidth="1"/>
    <col min="5616" max="5616" width="43" style="37" customWidth="1"/>
    <col min="5617" max="5617" width="13.140625" style="37" customWidth="1"/>
    <col min="5618" max="5618" width="12.140625" style="37" customWidth="1"/>
    <col min="5619" max="5633" width="9.140625" style="37"/>
    <col min="5634" max="5634" width="45.140625" style="37" customWidth="1"/>
    <col min="5635" max="5635" width="21.140625" style="37" bestFit="1" customWidth="1"/>
    <col min="5636" max="5636" width="24.28515625" style="37" bestFit="1" customWidth="1"/>
    <col min="5637" max="5637" width="24.28515625" style="37" customWidth="1"/>
    <col min="5638" max="5638" width="16.85546875" style="37" customWidth="1"/>
    <col min="5639" max="5639" width="25.28515625" style="37" customWidth="1"/>
    <col min="5640" max="5640" width="25.85546875" style="37" customWidth="1"/>
    <col min="5641" max="5641" width="8.7109375" style="37" customWidth="1"/>
    <col min="5642" max="5870" width="9.140625" style="37"/>
    <col min="5871" max="5871" width="13.7109375" style="37" customWidth="1"/>
    <col min="5872" max="5872" width="43" style="37" customWidth="1"/>
    <col min="5873" max="5873" width="13.140625" style="37" customWidth="1"/>
    <col min="5874" max="5874" width="12.140625" style="37" customWidth="1"/>
    <col min="5875" max="5889" width="9.140625" style="37"/>
    <col min="5890" max="5890" width="45.140625" style="37" customWidth="1"/>
    <col min="5891" max="5891" width="21.140625" style="37" bestFit="1" customWidth="1"/>
    <col min="5892" max="5892" width="24.28515625" style="37" bestFit="1" customWidth="1"/>
    <col min="5893" max="5893" width="24.28515625" style="37" customWidth="1"/>
    <col min="5894" max="5894" width="16.85546875" style="37" customWidth="1"/>
    <col min="5895" max="5895" width="25.28515625" style="37" customWidth="1"/>
    <col min="5896" max="5896" width="25.85546875" style="37" customWidth="1"/>
    <col min="5897" max="5897" width="8.7109375" style="37" customWidth="1"/>
    <col min="5898" max="6126" width="9.140625" style="37"/>
    <col min="6127" max="6127" width="13.7109375" style="37" customWidth="1"/>
    <col min="6128" max="6128" width="43" style="37" customWidth="1"/>
    <col min="6129" max="6129" width="13.140625" style="37" customWidth="1"/>
    <col min="6130" max="6130" width="12.140625" style="37" customWidth="1"/>
    <col min="6131" max="6145" width="9.140625" style="37"/>
    <col min="6146" max="6146" width="45.140625" style="37" customWidth="1"/>
    <col min="6147" max="6147" width="21.140625" style="37" bestFit="1" customWidth="1"/>
    <col min="6148" max="6148" width="24.28515625" style="37" bestFit="1" customWidth="1"/>
    <col min="6149" max="6149" width="24.28515625" style="37" customWidth="1"/>
    <col min="6150" max="6150" width="16.85546875" style="37" customWidth="1"/>
    <col min="6151" max="6151" width="25.28515625" style="37" customWidth="1"/>
    <col min="6152" max="6152" width="25.85546875" style="37" customWidth="1"/>
    <col min="6153" max="6153" width="8.7109375" style="37" customWidth="1"/>
    <col min="6154" max="6382" width="9.140625" style="37"/>
    <col min="6383" max="6383" width="13.7109375" style="37" customWidth="1"/>
    <col min="6384" max="6384" width="43" style="37" customWidth="1"/>
    <col min="6385" max="6385" width="13.140625" style="37" customWidth="1"/>
    <col min="6386" max="6386" width="12.140625" style="37" customWidth="1"/>
    <col min="6387" max="6401" width="9.140625" style="37"/>
    <col min="6402" max="6402" width="45.140625" style="37" customWidth="1"/>
    <col min="6403" max="6403" width="21.140625" style="37" bestFit="1" customWidth="1"/>
    <col min="6404" max="6404" width="24.28515625" style="37" bestFit="1" customWidth="1"/>
    <col min="6405" max="6405" width="24.28515625" style="37" customWidth="1"/>
    <col min="6406" max="6406" width="16.85546875" style="37" customWidth="1"/>
    <col min="6407" max="6407" width="25.28515625" style="37" customWidth="1"/>
    <col min="6408" max="6408" width="25.85546875" style="37" customWidth="1"/>
    <col min="6409" max="6409" width="8.7109375" style="37" customWidth="1"/>
    <col min="6410" max="6638" width="9.140625" style="37"/>
    <col min="6639" max="6639" width="13.7109375" style="37" customWidth="1"/>
    <col min="6640" max="6640" width="43" style="37" customWidth="1"/>
    <col min="6641" max="6641" width="13.140625" style="37" customWidth="1"/>
    <col min="6642" max="6642" width="12.140625" style="37" customWidth="1"/>
    <col min="6643" max="6657" width="9.140625" style="37"/>
    <col min="6658" max="6658" width="45.140625" style="37" customWidth="1"/>
    <col min="6659" max="6659" width="21.140625" style="37" bestFit="1" customWidth="1"/>
    <col min="6660" max="6660" width="24.28515625" style="37" bestFit="1" customWidth="1"/>
    <col min="6661" max="6661" width="24.28515625" style="37" customWidth="1"/>
    <col min="6662" max="6662" width="16.85546875" style="37" customWidth="1"/>
    <col min="6663" max="6663" width="25.28515625" style="37" customWidth="1"/>
    <col min="6664" max="6664" width="25.85546875" style="37" customWidth="1"/>
    <col min="6665" max="6665" width="8.7109375" style="37" customWidth="1"/>
    <col min="6666" max="6894" width="9.140625" style="37"/>
    <col min="6895" max="6895" width="13.7109375" style="37" customWidth="1"/>
    <col min="6896" max="6896" width="43" style="37" customWidth="1"/>
    <col min="6897" max="6897" width="13.140625" style="37" customWidth="1"/>
    <col min="6898" max="6898" width="12.140625" style="37" customWidth="1"/>
    <col min="6899" max="6913" width="9.140625" style="37"/>
    <col min="6914" max="6914" width="45.140625" style="37" customWidth="1"/>
    <col min="6915" max="6915" width="21.140625" style="37" bestFit="1" customWidth="1"/>
    <col min="6916" max="6916" width="24.28515625" style="37" bestFit="1" customWidth="1"/>
    <col min="6917" max="6917" width="24.28515625" style="37" customWidth="1"/>
    <col min="6918" max="6918" width="16.85546875" style="37" customWidth="1"/>
    <col min="6919" max="6919" width="25.28515625" style="37" customWidth="1"/>
    <col min="6920" max="6920" width="25.85546875" style="37" customWidth="1"/>
    <col min="6921" max="6921" width="8.7109375" style="37" customWidth="1"/>
    <col min="6922" max="7150" width="9.140625" style="37"/>
    <col min="7151" max="7151" width="13.7109375" style="37" customWidth="1"/>
    <col min="7152" max="7152" width="43" style="37" customWidth="1"/>
    <col min="7153" max="7153" width="13.140625" style="37" customWidth="1"/>
    <col min="7154" max="7154" width="12.140625" style="37" customWidth="1"/>
    <col min="7155" max="7169" width="9.140625" style="37"/>
    <col min="7170" max="7170" width="45.140625" style="37" customWidth="1"/>
    <col min="7171" max="7171" width="21.140625" style="37" bestFit="1" customWidth="1"/>
    <col min="7172" max="7172" width="24.28515625" style="37" bestFit="1" customWidth="1"/>
    <col min="7173" max="7173" width="24.28515625" style="37" customWidth="1"/>
    <col min="7174" max="7174" width="16.85546875" style="37" customWidth="1"/>
    <col min="7175" max="7175" width="25.28515625" style="37" customWidth="1"/>
    <col min="7176" max="7176" width="25.85546875" style="37" customWidth="1"/>
    <col min="7177" max="7177" width="8.7109375" style="37" customWidth="1"/>
    <col min="7178" max="7406" width="9.140625" style="37"/>
    <col min="7407" max="7407" width="13.7109375" style="37" customWidth="1"/>
    <col min="7408" max="7408" width="43" style="37" customWidth="1"/>
    <col min="7409" max="7409" width="13.140625" style="37" customWidth="1"/>
    <col min="7410" max="7410" width="12.140625" style="37" customWidth="1"/>
    <col min="7411" max="7425" width="9.140625" style="37"/>
    <col min="7426" max="7426" width="45.140625" style="37" customWidth="1"/>
    <col min="7427" max="7427" width="21.140625" style="37" bestFit="1" customWidth="1"/>
    <col min="7428" max="7428" width="24.28515625" style="37" bestFit="1" customWidth="1"/>
    <col min="7429" max="7429" width="24.28515625" style="37" customWidth="1"/>
    <col min="7430" max="7430" width="16.85546875" style="37" customWidth="1"/>
    <col min="7431" max="7431" width="25.28515625" style="37" customWidth="1"/>
    <col min="7432" max="7432" width="25.85546875" style="37" customWidth="1"/>
    <col min="7433" max="7433" width="8.7109375" style="37" customWidth="1"/>
    <col min="7434" max="7662" width="9.140625" style="37"/>
    <col min="7663" max="7663" width="13.7109375" style="37" customWidth="1"/>
    <col min="7664" max="7664" width="43" style="37" customWidth="1"/>
    <col min="7665" max="7665" width="13.140625" style="37" customWidth="1"/>
    <col min="7666" max="7666" width="12.140625" style="37" customWidth="1"/>
    <col min="7667" max="7681" width="9.140625" style="37"/>
    <col min="7682" max="7682" width="45.140625" style="37" customWidth="1"/>
    <col min="7683" max="7683" width="21.140625" style="37" bestFit="1" customWidth="1"/>
    <col min="7684" max="7684" width="24.28515625" style="37" bestFit="1" customWidth="1"/>
    <col min="7685" max="7685" width="24.28515625" style="37" customWidth="1"/>
    <col min="7686" max="7686" width="16.85546875" style="37" customWidth="1"/>
    <col min="7687" max="7687" width="25.28515625" style="37" customWidth="1"/>
    <col min="7688" max="7688" width="25.85546875" style="37" customWidth="1"/>
    <col min="7689" max="7689" width="8.7109375" style="37" customWidth="1"/>
    <col min="7690" max="7918" width="9.140625" style="37"/>
    <col min="7919" max="7919" width="13.7109375" style="37" customWidth="1"/>
    <col min="7920" max="7920" width="43" style="37" customWidth="1"/>
    <col min="7921" max="7921" width="13.140625" style="37" customWidth="1"/>
    <col min="7922" max="7922" width="12.140625" style="37" customWidth="1"/>
    <col min="7923" max="7937" width="9.140625" style="37"/>
    <col min="7938" max="7938" width="45.140625" style="37" customWidth="1"/>
    <col min="7939" max="7939" width="21.140625" style="37" bestFit="1" customWidth="1"/>
    <col min="7940" max="7940" width="24.28515625" style="37" bestFit="1" customWidth="1"/>
    <col min="7941" max="7941" width="24.28515625" style="37" customWidth="1"/>
    <col min="7942" max="7942" width="16.85546875" style="37" customWidth="1"/>
    <col min="7943" max="7943" width="25.28515625" style="37" customWidth="1"/>
    <col min="7944" max="7944" width="25.85546875" style="37" customWidth="1"/>
    <col min="7945" max="7945" width="8.7109375" style="37" customWidth="1"/>
    <col min="7946" max="8174" width="9.140625" style="37"/>
    <col min="8175" max="8175" width="13.7109375" style="37" customWidth="1"/>
    <col min="8176" max="8176" width="43" style="37" customWidth="1"/>
    <col min="8177" max="8177" width="13.140625" style="37" customWidth="1"/>
    <col min="8178" max="8178" width="12.140625" style="37" customWidth="1"/>
    <col min="8179" max="8193" width="9.140625" style="37"/>
    <col min="8194" max="8194" width="45.140625" style="37" customWidth="1"/>
    <col min="8195" max="8195" width="21.140625" style="37" bestFit="1" customWidth="1"/>
    <col min="8196" max="8196" width="24.28515625" style="37" bestFit="1" customWidth="1"/>
    <col min="8197" max="8197" width="24.28515625" style="37" customWidth="1"/>
    <col min="8198" max="8198" width="16.85546875" style="37" customWidth="1"/>
    <col min="8199" max="8199" width="25.28515625" style="37" customWidth="1"/>
    <col min="8200" max="8200" width="25.85546875" style="37" customWidth="1"/>
    <col min="8201" max="8201" width="8.7109375" style="37" customWidth="1"/>
    <col min="8202" max="8430" width="9.140625" style="37"/>
    <col min="8431" max="8431" width="13.7109375" style="37" customWidth="1"/>
    <col min="8432" max="8432" width="43" style="37" customWidth="1"/>
    <col min="8433" max="8433" width="13.140625" style="37" customWidth="1"/>
    <col min="8434" max="8434" width="12.140625" style="37" customWidth="1"/>
    <col min="8435" max="8449" width="9.140625" style="37"/>
    <col min="8450" max="8450" width="45.140625" style="37" customWidth="1"/>
    <col min="8451" max="8451" width="21.140625" style="37" bestFit="1" customWidth="1"/>
    <col min="8452" max="8452" width="24.28515625" style="37" bestFit="1" customWidth="1"/>
    <col min="8453" max="8453" width="24.28515625" style="37" customWidth="1"/>
    <col min="8454" max="8454" width="16.85546875" style="37" customWidth="1"/>
    <col min="8455" max="8455" width="25.28515625" style="37" customWidth="1"/>
    <col min="8456" max="8456" width="25.85546875" style="37" customWidth="1"/>
    <col min="8457" max="8457" width="8.7109375" style="37" customWidth="1"/>
    <col min="8458" max="8686" width="9.140625" style="37"/>
    <col min="8687" max="8687" width="13.7109375" style="37" customWidth="1"/>
    <col min="8688" max="8688" width="43" style="37" customWidth="1"/>
    <col min="8689" max="8689" width="13.140625" style="37" customWidth="1"/>
    <col min="8690" max="8690" width="12.140625" style="37" customWidth="1"/>
    <col min="8691" max="8705" width="9.140625" style="37"/>
    <col min="8706" max="8706" width="45.140625" style="37" customWidth="1"/>
    <col min="8707" max="8707" width="21.140625" style="37" bestFit="1" customWidth="1"/>
    <col min="8708" max="8708" width="24.28515625" style="37" bestFit="1" customWidth="1"/>
    <col min="8709" max="8709" width="24.28515625" style="37" customWidth="1"/>
    <col min="8710" max="8710" width="16.85546875" style="37" customWidth="1"/>
    <col min="8711" max="8711" width="25.28515625" style="37" customWidth="1"/>
    <col min="8712" max="8712" width="25.85546875" style="37" customWidth="1"/>
    <col min="8713" max="8713" width="8.7109375" style="37" customWidth="1"/>
    <col min="8714" max="8942" width="9.140625" style="37"/>
    <col min="8943" max="8943" width="13.7109375" style="37" customWidth="1"/>
    <col min="8944" max="8944" width="43" style="37" customWidth="1"/>
    <col min="8945" max="8945" width="13.140625" style="37" customWidth="1"/>
    <col min="8946" max="8946" width="12.140625" style="37" customWidth="1"/>
    <col min="8947" max="8961" width="9.140625" style="37"/>
    <col min="8962" max="8962" width="45.140625" style="37" customWidth="1"/>
    <col min="8963" max="8963" width="21.140625" style="37" bestFit="1" customWidth="1"/>
    <col min="8964" max="8964" width="24.28515625" style="37" bestFit="1" customWidth="1"/>
    <col min="8965" max="8965" width="24.28515625" style="37" customWidth="1"/>
    <col min="8966" max="8966" width="16.85546875" style="37" customWidth="1"/>
    <col min="8967" max="8967" width="25.28515625" style="37" customWidth="1"/>
    <col min="8968" max="8968" width="25.85546875" style="37" customWidth="1"/>
    <col min="8969" max="8969" width="8.7109375" style="37" customWidth="1"/>
    <col min="8970" max="9198" width="9.140625" style="37"/>
    <col min="9199" max="9199" width="13.7109375" style="37" customWidth="1"/>
    <col min="9200" max="9200" width="43" style="37" customWidth="1"/>
    <col min="9201" max="9201" width="13.140625" style="37" customWidth="1"/>
    <col min="9202" max="9202" width="12.140625" style="37" customWidth="1"/>
    <col min="9203" max="9217" width="9.140625" style="37"/>
    <col min="9218" max="9218" width="45.140625" style="37" customWidth="1"/>
    <col min="9219" max="9219" width="21.140625" style="37" bestFit="1" customWidth="1"/>
    <col min="9220" max="9220" width="24.28515625" style="37" bestFit="1" customWidth="1"/>
    <col min="9221" max="9221" width="24.28515625" style="37" customWidth="1"/>
    <col min="9222" max="9222" width="16.85546875" style="37" customWidth="1"/>
    <col min="9223" max="9223" width="25.28515625" style="37" customWidth="1"/>
    <col min="9224" max="9224" width="25.85546875" style="37" customWidth="1"/>
    <col min="9225" max="9225" width="8.7109375" style="37" customWidth="1"/>
    <col min="9226" max="9454" width="9.140625" style="37"/>
    <col min="9455" max="9455" width="13.7109375" style="37" customWidth="1"/>
    <col min="9456" max="9456" width="43" style="37" customWidth="1"/>
    <col min="9457" max="9457" width="13.140625" style="37" customWidth="1"/>
    <col min="9458" max="9458" width="12.140625" style="37" customWidth="1"/>
    <col min="9459" max="9473" width="9.140625" style="37"/>
    <col min="9474" max="9474" width="45.140625" style="37" customWidth="1"/>
    <col min="9475" max="9475" width="21.140625" style="37" bestFit="1" customWidth="1"/>
    <col min="9476" max="9476" width="24.28515625" style="37" bestFit="1" customWidth="1"/>
    <col min="9477" max="9477" width="24.28515625" style="37" customWidth="1"/>
    <col min="9478" max="9478" width="16.85546875" style="37" customWidth="1"/>
    <col min="9479" max="9479" width="25.28515625" style="37" customWidth="1"/>
    <col min="9480" max="9480" width="25.85546875" style="37" customWidth="1"/>
    <col min="9481" max="9481" width="8.7109375" style="37" customWidth="1"/>
    <col min="9482" max="9710" width="9.140625" style="37"/>
    <col min="9711" max="9711" width="13.7109375" style="37" customWidth="1"/>
    <col min="9712" max="9712" width="43" style="37" customWidth="1"/>
    <col min="9713" max="9713" width="13.140625" style="37" customWidth="1"/>
    <col min="9714" max="9714" width="12.140625" style="37" customWidth="1"/>
    <col min="9715" max="9729" width="9.140625" style="37"/>
    <col min="9730" max="9730" width="45.140625" style="37" customWidth="1"/>
    <col min="9731" max="9731" width="21.140625" style="37" bestFit="1" customWidth="1"/>
    <col min="9732" max="9732" width="24.28515625" style="37" bestFit="1" customWidth="1"/>
    <col min="9733" max="9733" width="24.28515625" style="37" customWidth="1"/>
    <col min="9734" max="9734" width="16.85546875" style="37" customWidth="1"/>
    <col min="9735" max="9735" width="25.28515625" style="37" customWidth="1"/>
    <col min="9736" max="9736" width="25.85546875" style="37" customWidth="1"/>
    <col min="9737" max="9737" width="8.7109375" style="37" customWidth="1"/>
    <col min="9738" max="9966" width="9.140625" style="37"/>
    <col min="9967" max="9967" width="13.7109375" style="37" customWidth="1"/>
    <col min="9968" max="9968" width="43" style="37" customWidth="1"/>
    <col min="9969" max="9969" width="13.140625" style="37" customWidth="1"/>
    <col min="9970" max="9970" width="12.140625" style="37" customWidth="1"/>
    <col min="9971" max="9985" width="9.140625" style="37"/>
    <col min="9986" max="9986" width="45.140625" style="37" customWidth="1"/>
    <col min="9987" max="9987" width="21.140625" style="37" bestFit="1" customWidth="1"/>
    <col min="9988" max="9988" width="24.28515625" style="37" bestFit="1" customWidth="1"/>
    <col min="9989" max="9989" width="24.28515625" style="37" customWidth="1"/>
    <col min="9990" max="9990" width="16.85546875" style="37" customWidth="1"/>
    <col min="9991" max="9991" width="25.28515625" style="37" customWidth="1"/>
    <col min="9992" max="9992" width="25.85546875" style="37" customWidth="1"/>
    <col min="9993" max="9993" width="8.7109375" style="37" customWidth="1"/>
    <col min="9994" max="10222" width="9.140625" style="37"/>
    <col min="10223" max="10223" width="13.7109375" style="37" customWidth="1"/>
    <col min="10224" max="10224" width="43" style="37" customWidth="1"/>
    <col min="10225" max="10225" width="13.140625" style="37" customWidth="1"/>
    <col min="10226" max="10226" width="12.140625" style="37" customWidth="1"/>
    <col min="10227" max="10241" width="9.140625" style="37"/>
    <col min="10242" max="10242" width="45.140625" style="37" customWidth="1"/>
    <col min="10243" max="10243" width="21.140625" style="37" bestFit="1" customWidth="1"/>
    <col min="10244" max="10244" width="24.28515625" style="37" bestFit="1" customWidth="1"/>
    <col min="10245" max="10245" width="24.28515625" style="37" customWidth="1"/>
    <col min="10246" max="10246" width="16.85546875" style="37" customWidth="1"/>
    <col min="10247" max="10247" width="25.28515625" style="37" customWidth="1"/>
    <col min="10248" max="10248" width="25.85546875" style="37" customWidth="1"/>
    <col min="10249" max="10249" width="8.7109375" style="37" customWidth="1"/>
    <col min="10250" max="10478" width="9.140625" style="37"/>
    <col min="10479" max="10479" width="13.7109375" style="37" customWidth="1"/>
    <col min="10480" max="10480" width="43" style="37" customWidth="1"/>
    <col min="10481" max="10481" width="13.140625" style="37" customWidth="1"/>
    <col min="10482" max="10482" width="12.140625" style="37" customWidth="1"/>
    <col min="10483" max="10497" width="9.140625" style="37"/>
    <col min="10498" max="10498" width="45.140625" style="37" customWidth="1"/>
    <col min="10499" max="10499" width="21.140625" style="37" bestFit="1" customWidth="1"/>
    <col min="10500" max="10500" width="24.28515625" style="37" bestFit="1" customWidth="1"/>
    <col min="10501" max="10501" width="24.28515625" style="37" customWidth="1"/>
    <col min="10502" max="10502" width="16.85546875" style="37" customWidth="1"/>
    <col min="10503" max="10503" width="25.28515625" style="37" customWidth="1"/>
    <col min="10504" max="10504" width="25.85546875" style="37" customWidth="1"/>
    <col min="10505" max="10505" width="8.7109375" style="37" customWidth="1"/>
    <col min="10506" max="10734" width="9.140625" style="37"/>
    <col min="10735" max="10735" width="13.7109375" style="37" customWidth="1"/>
    <col min="10736" max="10736" width="43" style="37" customWidth="1"/>
    <col min="10737" max="10737" width="13.140625" style="37" customWidth="1"/>
    <col min="10738" max="10738" width="12.140625" style="37" customWidth="1"/>
    <col min="10739" max="10753" width="9.140625" style="37"/>
    <col min="10754" max="10754" width="45.140625" style="37" customWidth="1"/>
    <col min="10755" max="10755" width="21.140625" style="37" bestFit="1" customWidth="1"/>
    <col min="10756" max="10756" width="24.28515625" style="37" bestFit="1" customWidth="1"/>
    <col min="10757" max="10757" width="24.28515625" style="37" customWidth="1"/>
    <col min="10758" max="10758" width="16.85546875" style="37" customWidth="1"/>
    <col min="10759" max="10759" width="25.28515625" style="37" customWidth="1"/>
    <col min="10760" max="10760" width="25.85546875" style="37" customWidth="1"/>
    <col min="10761" max="10761" width="8.7109375" style="37" customWidth="1"/>
    <col min="10762" max="10990" width="9.140625" style="37"/>
    <col min="10991" max="10991" width="13.7109375" style="37" customWidth="1"/>
    <col min="10992" max="10992" width="43" style="37" customWidth="1"/>
    <col min="10993" max="10993" width="13.140625" style="37" customWidth="1"/>
    <col min="10994" max="10994" width="12.140625" style="37" customWidth="1"/>
    <col min="10995" max="11009" width="9.140625" style="37"/>
    <col min="11010" max="11010" width="45.140625" style="37" customWidth="1"/>
    <col min="11011" max="11011" width="21.140625" style="37" bestFit="1" customWidth="1"/>
    <col min="11012" max="11012" width="24.28515625" style="37" bestFit="1" customWidth="1"/>
    <col min="11013" max="11013" width="24.28515625" style="37" customWidth="1"/>
    <col min="11014" max="11014" width="16.85546875" style="37" customWidth="1"/>
    <col min="11015" max="11015" width="25.28515625" style="37" customWidth="1"/>
    <col min="11016" max="11016" width="25.85546875" style="37" customWidth="1"/>
    <col min="11017" max="11017" width="8.7109375" style="37" customWidth="1"/>
    <col min="11018" max="11246" width="9.140625" style="37"/>
    <col min="11247" max="11247" width="13.7109375" style="37" customWidth="1"/>
    <col min="11248" max="11248" width="43" style="37" customWidth="1"/>
    <col min="11249" max="11249" width="13.140625" style="37" customWidth="1"/>
    <col min="11250" max="11250" width="12.140625" style="37" customWidth="1"/>
    <col min="11251" max="11265" width="9.140625" style="37"/>
    <col min="11266" max="11266" width="45.140625" style="37" customWidth="1"/>
    <col min="11267" max="11267" width="21.140625" style="37" bestFit="1" customWidth="1"/>
    <col min="11268" max="11268" width="24.28515625" style="37" bestFit="1" customWidth="1"/>
    <col min="11269" max="11269" width="24.28515625" style="37" customWidth="1"/>
    <col min="11270" max="11270" width="16.85546875" style="37" customWidth="1"/>
    <col min="11271" max="11271" width="25.28515625" style="37" customWidth="1"/>
    <col min="11272" max="11272" width="25.85546875" style="37" customWidth="1"/>
    <col min="11273" max="11273" width="8.7109375" style="37" customWidth="1"/>
    <col min="11274" max="11502" width="9.140625" style="37"/>
    <col min="11503" max="11503" width="13.7109375" style="37" customWidth="1"/>
    <col min="11504" max="11504" width="43" style="37" customWidth="1"/>
    <col min="11505" max="11505" width="13.140625" style="37" customWidth="1"/>
    <col min="11506" max="11506" width="12.140625" style="37" customWidth="1"/>
    <col min="11507" max="11521" width="9.140625" style="37"/>
    <col min="11522" max="11522" width="45.140625" style="37" customWidth="1"/>
    <col min="11523" max="11523" width="21.140625" style="37" bestFit="1" customWidth="1"/>
    <col min="11524" max="11524" width="24.28515625" style="37" bestFit="1" customWidth="1"/>
    <col min="11525" max="11525" width="24.28515625" style="37" customWidth="1"/>
    <col min="11526" max="11526" width="16.85546875" style="37" customWidth="1"/>
    <col min="11527" max="11527" width="25.28515625" style="37" customWidth="1"/>
    <col min="11528" max="11528" width="25.85546875" style="37" customWidth="1"/>
    <col min="11529" max="11529" width="8.7109375" style="37" customWidth="1"/>
    <col min="11530" max="11758" width="9.140625" style="37"/>
    <col min="11759" max="11759" width="13.7109375" style="37" customWidth="1"/>
    <col min="11760" max="11760" width="43" style="37" customWidth="1"/>
    <col min="11761" max="11761" width="13.140625" style="37" customWidth="1"/>
    <col min="11762" max="11762" width="12.140625" style="37" customWidth="1"/>
    <col min="11763" max="11777" width="9.140625" style="37"/>
    <col min="11778" max="11778" width="45.140625" style="37" customWidth="1"/>
    <col min="11779" max="11779" width="21.140625" style="37" bestFit="1" customWidth="1"/>
    <col min="11780" max="11780" width="24.28515625" style="37" bestFit="1" customWidth="1"/>
    <col min="11781" max="11781" width="24.28515625" style="37" customWidth="1"/>
    <col min="11782" max="11782" width="16.85546875" style="37" customWidth="1"/>
    <col min="11783" max="11783" width="25.28515625" style="37" customWidth="1"/>
    <col min="11784" max="11784" width="25.85546875" style="37" customWidth="1"/>
    <col min="11785" max="11785" width="8.7109375" style="37" customWidth="1"/>
    <col min="11786" max="12014" width="9.140625" style="37"/>
    <col min="12015" max="12015" width="13.7109375" style="37" customWidth="1"/>
    <col min="12016" max="12016" width="43" style="37" customWidth="1"/>
    <col min="12017" max="12017" width="13.140625" style="37" customWidth="1"/>
    <col min="12018" max="12018" width="12.140625" style="37" customWidth="1"/>
    <col min="12019" max="12033" width="9.140625" style="37"/>
    <col min="12034" max="12034" width="45.140625" style="37" customWidth="1"/>
    <col min="12035" max="12035" width="21.140625" style="37" bestFit="1" customWidth="1"/>
    <col min="12036" max="12036" width="24.28515625" style="37" bestFit="1" customWidth="1"/>
    <col min="12037" max="12037" width="24.28515625" style="37" customWidth="1"/>
    <col min="12038" max="12038" width="16.85546875" style="37" customWidth="1"/>
    <col min="12039" max="12039" width="25.28515625" style="37" customWidth="1"/>
    <col min="12040" max="12040" width="25.85546875" style="37" customWidth="1"/>
    <col min="12041" max="12041" width="8.7109375" style="37" customWidth="1"/>
    <col min="12042" max="12270" width="9.140625" style="37"/>
    <col min="12271" max="12271" width="13.7109375" style="37" customWidth="1"/>
    <col min="12272" max="12272" width="43" style="37" customWidth="1"/>
    <col min="12273" max="12273" width="13.140625" style="37" customWidth="1"/>
    <col min="12274" max="12274" width="12.140625" style="37" customWidth="1"/>
    <col min="12275" max="12289" width="9.140625" style="37"/>
    <col min="12290" max="12290" width="45.140625" style="37" customWidth="1"/>
    <col min="12291" max="12291" width="21.140625" style="37" bestFit="1" customWidth="1"/>
    <col min="12292" max="12292" width="24.28515625" style="37" bestFit="1" customWidth="1"/>
    <col min="12293" max="12293" width="24.28515625" style="37" customWidth="1"/>
    <col min="12294" max="12294" width="16.85546875" style="37" customWidth="1"/>
    <col min="12295" max="12295" width="25.28515625" style="37" customWidth="1"/>
    <col min="12296" max="12296" width="25.85546875" style="37" customWidth="1"/>
    <col min="12297" max="12297" width="8.7109375" style="37" customWidth="1"/>
    <col min="12298" max="12526" width="9.140625" style="37"/>
    <col min="12527" max="12527" width="13.7109375" style="37" customWidth="1"/>
    <col min="12528" max="12528" width="43" style="37" customWidth="1"/>
    <col min="12529" max="12529" width="13.140625" style="37" customWidth="1"/>
    <col min="12530" max="12530" width="12.140625" style="37" customWidth="1"/>
    <col min="12531" max="12545" width="9.140625" style="37"/>
    <col min="12546" max="12546" width="45.140625" style="37" customWidth="1"/>
    <col min="12547" max="12547" width="21.140625" style="37" bestFit="1" customWidth="1"/>
    <col min="12548" max="12548" width="24.28515625" style="37" bestFit="1" customWidth="1"/>
    <col min="12549" max="12549" width="24.28515625" style="37" customWidth="1"/>
    <col min="12550" max="12550" width="16.85546875" style="37" customWidth="1"/>
    <col min="12551" max="12551" width="25.28515625" style="37" customWidth="1"/>
    <col min="12552" max="12552" width="25.85546875" style="37" customWidth="1"/>
    <col min="12553" max="12553" width="8.7109375" style="37" customWidth="1"/>
    <col min="12554" max="12782" width="9.140625" style="37"/>
    <col min="12783" max="12783" width="13.7109375" style="37" customWidth="1"/>
    <col min="12784" max="12784" width="43" style="37" customWidth="1"/>
    <col min="12785" max="12785" width="13.140625" style="37" customWidth="1"/>
    <col min="12786" max="12786" width="12.140625" style="37" customWidth="1"/>
    <col min="12787" max="12801" width="9.140625" style="37"/>
    <col min="12802" max="12802" width="45.140625" style="37" customWidth="1"/>
    <col min="12803" max="12803" width="21.140625" style="37" bestFit="1" customWidth="1"/>
    <col min="12804" max="12804" width="24.28515625" style="37" bestFit="1" customWidth="1"/>
    <col min="12805" max="12805" width="24.28515625" style="37" customWidth="1"/>
    <col min="12806" max="12806" width="16.85546875" style="37" customWidth="1"/>
    <col min="12807" max="12807" width="25.28515625" style="37" customWidth="1"/>
    <col min="12808" max="12808" width="25.85546875" style="37" customWidth="1"/>
    <col min="12809" max="12809" width="8.7109375" style="37" customWidth="1"/>
    <col min="12810" max="13038" width="9.140625" style="37"/>
    <col min="13039" max="13039" width="13.7109375" style="37" customWidth="1"/>
    <col min="13040" max="13040" width="43" style="37" customWidth="1"/>
    <col min="13041" max="13041" width="13.140625" style="37" customWidth="1"/>
    <col min="13042" max="13042" width="12.140625" style="37" customWidth="1"/>
    <col min="13043" max="13057" width="9.140625" style="37"/>
    <col min="13058" max="13058" width="45.140625" style="37" customWidth="1"/>
    <col min="13059" max="13059" width="21.140625" style="37" bestFit="1" customWidth="1"/>
    <col min="13060" max="13060" width="24.28515625" style="37" bestFit="1" customWidth="1"/>
    <col min="13061" max="13061" width="24.28515625" style="37" customWidth="1"/>
    <col min="13062" max="13062" width="16.85546875" style="37" customWidth="1"/>
    <col min="13063" max="13063" width="25.28515625" style="37" customWidth="1"/>
    <col min="13064" max="13064" width="25.85546875" style="37" customWidth="1"/>
    <col min="13065" max="13065" width="8.7109375" style="37" customWidth="1"/>
    <col min="13066" max="13294" width="9.140625" style="37"/>
    <col min="13295" max="13295" width="13.7109375" style="37" customWidth="1"/>
    <col min="13296" max="13296" width="43" style="37" customWidth="1"/>
    <col min="13297" max="13297" width="13.140625" style="37" customWidth="1"/>
    <col min="13298" max="13298" width="12.140625" style="37" customWidth="1"/>
    <col min="13299" max="13313" width="9.140625" style="37"/>
    <col min="13314" max="13314" width="45.140625" style="37" customWidth="1"/>
    <col min="13315" max="13315" width="21.140625" style="37" bestFit="1" customWidth="1"/>
    <col min="13316" max="13316" width="24.28515625" style="37" bestFit="1" customWidth="1"/>
    <col min="13317" max="13317" width="24.28515625" style="37" customWidth="1"/>
    <col min="13318" max="13318" width="16.85546875" style="37" customWidth="1"/>
    <col min="13319" max="13319" width="25.28515625" style="37" customWidth="1"/>
    <col min="13320" max="13320" width="25.85546875" style="37" customWidth="1"/>
    <col min="13321" max="13321" width="8.7109375" style="37" customWidth="1"/>
    <col min="13322" max="13550" width="9.140625" style="37"/>
    <col min="13551" max="13551" width="13.7109375" style="37" customWidth="1"/>
    <col min="13552" max="13552" width="43" style="37" customWidth="1"/>
    <col min="13553" max="13553" width="13.140625" style="37" customWidth="1"/>
    <col min="13554" max="13554" width="12.140625" style="37" customWidth="1"/>
    <col min="13555" max="13569" width="9.140625" style="37"/>
    <col min="13570" max="13570" width="45.140625" style="37" customWidth="1"/>
    <col min="13571" max="13571" width="21.140625" style="37" bestFit="1" customWidth="1"/>
    <col min="13572" max="13572" width="24.28515625" style="37" bestFit="1" customWidth="1"/>
    <col min="13573" max="13573" width="24.28515625" style="37" customWidth="1"/>
    <col min="13574" max="13574" width="16.85546875" style="37" customWidth="1"/>
    <col min="13575" max="13575" width="25.28515625" style="37" customWidth="1"/>
    <col min="13576" max="13576" width="25.85546875" style="37" customWidth="1"/>
    <col min="13577" max="13577" width="8.7109375" style="37" customWidth="1"/>
    <col min="13578" max="13806" width="9.140625" style="37"/>
    <col min="13807" max="13807" width="13.7109375" style="37" customWidth="1"/>
    <col min="13808" max="13808" width="43" style="37" customWidth="1"/>
    <col min="13809" max="13809" width="13.140625" style="37" customWidth="1"/>
    <col min="13810" max="13810" width="12.140625" style="37" customWidth="1"/>
    <col min="13811" max="13825" width="9.140625" style="37"/>
    <col min="13826" max="13826" width="45.140625" style="37" customWidth="1"/>
    <col min="13827" max="13827" width="21.140625" style="37" bestFit="1" customWidth="1"/>
    <col min="13828" max="13828" width="24.28515625" style="37" bestFit="1" customWidth="1"/>
    <col min="13829" max="13829" width="24.28515625" style="37" customWidth="1"/>
    <col min="13830" max="13830" width="16.85546875" style="37" customWidth="1"/>
    <col min="13831" max="13831" width="25.28515625" style="37" customWidth="1"/>
    <col min="13832" max="13832" width="25.85546875" style="37" customWidth="1"/>
    <col min="13833" max="13833" width="8.7109375" style="37" customWidth="1"/>
    <col min="13834" max="14062" width="9.140625" style="37"/>
    <col min="14063" max="14063" width="13.7109375" style="37" customWidth="1"/>
    <col min="14064" max="14064" width="43" style="37" customWidth="1"/>
    <col min="14065" max="14065" width="13.140625" style="37" customWidth="1"/>
    <col min="14066" max="14066" width="12.140625" style="37" customWidth="1"/>
    <col min="14067" max="14081" width="9.140625" style="37"/>
    <col min="14082" max="14082" width="45.140625" style="37" customWidth="1"/>
    <col min="14083" max="14083" width="21.140625" style="37" bestFit="1" customWidth="1"/>
    <col min="14084" max="14084" width="24.28515625" style="37" bestFit="1" customWidth="1"/>
    <col min="14085" max="14085" width="24.28515625" style="37" customWidth="1"/>
    <col min="14086" max="14086" width="16.85546875" style="37" customWidth="1"/>
    <col min="14087" max="14087" width="25.28515625" style="37" customWidth="1"/>
    <col min="14088" max="14088" width="25.85546875" style="37" customWidth="1"/>
    <col min="14089" max="14089" width="8.7109375" style="37" customWidth="1"/>
    <col min="14090" max="14318" width="9.140625" style="37"/>
    <col min="14319" max="14319" width="13.7109375" style="37" customWidth="1"/>
    <col min="14320" max="14320" width="43" style="37" customWidth="1"/>
    <col min="14321" max="14321" width="13.140625" style="37" customWidth="1"/>
    <col min="14322" max="14322" width="12.140625" style="37" customWidth="1"/>
    <col min="14323" max="14337" width="9.140625" style="37"/>
    <col min="14338" max="14338" width="45.140625" style="37" customWidth="1"/>
    <col min="14339" max="14339" width="21.140625" style="37" bestFit="1" customWidth="1"/>
    <col min="14340" max="14340" width="24.28515625" style="37" bestFit="1" customWidth="1"/>
    <col min="14341" max="14341" width="24.28515625" style="37" customWidth="1"/>
    <col min="14342" max="14342" width="16.85546875" style="37" customWidth="1"/>
    <col min="14343" max="14343" width="25.28515625" style="37" customWidth="1"/>
    <col min="14344" max="14344" width="25.85546875" style="37" customWidth="1"/>
    <col min="14345" max="14345" width="8.7109375" style="37" customWidth="1"/>
    <col min="14346" max="14574" width="9.140625" style="37"/>
    <col min="14575" max="14575" width="13.7109375" style="37" customWidth="1"/>
    <col min="14576" max="14576" width="43" style="37" customWidth="1"/>
    <col min="14577" max="14577" width="13.140625" style="37" customWidth="1"/>
    <col min="14578" max="14578" width="12.140625" style="37" customWidth="1"/>
    <col min="14579" max="14593" width="9.140625" style="37"/>
    <col min="14594" max="14594" width="45.140625" style="37" customWidth="1"/>
    <col min="14595" max="14595" width="21.140625" style="37" bestFit="1" customWidth="1"/>
    <col min="14596" max="14596" width="24.28515625" style="37" bestFit="1" customWidth="1"/>
    <col min="14597" max="14597" width="24.28515625" style="37" customWidth="1"/>
    <col min="14598" max="14598" width="16.85546875" style="37" customWidth="1"/>
    <col min="14599" max="14599" width="25.28515625" style="37" customWidth="1"/>
    <col min="14600" max="14600" width="25.85546875" style="37" customWidth="1"/>
    <col min="14601" max="14601" width="8.7109375" style="37" customWidth="1"/>
    <col min="14602" max="14830" width="9.140625" style="37"/>
    <col min="14831" max="14831" width="13.7109375" style="37" customWidth="1"/>
    <col min="14832" max="14832" width="43" style="37" customWidth="1"/>
    <col min="14833" max="14833" width="13.140625" style="37" customWidth="1"/>
    <col min="14834" max="14834" width="12.140625" style="37" customWidth="1"/>
    <col min="14835" max="14849" width="9.140625" style="37"/>
    <col min="14850" max="14850" width="45.140625" style="37" customWidth="1"/>
    <col min="14851" max="14851" width="21.140625" style="37" bestFit="1" customWidth="1"/>
    <col min="14852" max="14852" width="24.28515625" style="37" bestFit="1" customWidth="1"/>
    <col min="14853" max="14853" width="24.28515625" style="37" customWidth="1"/>
    <col min="14854" max="14854" width="16.85546875" style="37" customWidth="1"/>
    <col min="14855" max="14855" width="25.28515625" style="37" customWidth="1"/>
    <col min="14856" max="14856" width="25.85546875" style="37" customWidth="1"/>
    <col min="14857" max="14857" width="8.7109375" style="37" customWidth="1"/>
    <col min="14858" max="15086" width="9.140625" style="37"/>
    <col min="15087" max="15087" width="13.7109375" style="37" customWidth="1"/>
    <col min="15088" max="15088" width="43" style="37" customWidth="1"/>
    <col min="15089" max="15089" width="13.140625" style="37" customWidth="1"/>
    <col min="15090" max="15090" width="12.140625" style="37" customWidth="1"/>
    <col min="15091" max="15105" width="9.140625" style="37"/>
    <col min="15106" max="15106" width="45.140625" style="37" customWidth="1"/>
    <col min="15107" max="15107" width="21.140625" style="37" bestFit="1" customWidth="1"/>
    <col min="15108" max="15108" width="24.28515625" style="37" bestFit="1" customWidth="1"/>
    <col min="15109" max="15109" width="24.28515625" style="37" customWidth="1"/>
    <col min="15110" max="15110" width="16.85546875" style="37" customWidth="1"/>
    <col min="15111" max="15111" width="25.28515625" style="37" customWidth="1"/>
    <col min="15112" max="15112" width="25.85546875" style="37" customWidth="1"/>
    <col min="15113" max="15113" width="8.7109375" style="37" customWidth="1"/>
    <col min="15114" max="15342" width="9.140625" style="37"/>
    <col min="15343" max="15343" width="13.7109375" style="37" customWidth="1"/>
    <col min="15344" max="15344" width="43" style="37" customWidth="1"/>
    <col min="15345" max="15345" width="13.140625" style="37" customWidth="1"/>
    <col min="15346" max="15346" width="12.140625" style="37" customWidth="1"/>
    <col min="15347" max="15361" width="9.140625" style="37"/>
    <col min="15362" max="15362" width="45.140625" style="37" customWidth="1"/>
    <col min="15363" max="15363" width="21.140625" style="37" bestFit="1" customWidth="1"/>
    <col min="15364" max="15364" width="24.28515625" style="37" bestFit="1" customWidth="1"/>
    <col min="15365" max="15365" width="24.28515625" style="37" customWidth="1"/>
    <col min="15366" max="15366" width="16.85546875" style="37" customWidth="1"/>
    <col min="15367" max="15367" width="25.28515625" style="37" customWidth="1"/>
    <col min="15368" max="15368" width="25.85546875" style="37" customWidth="1"/>
    <col min="15369" max="15369" width="8.7109375" style="37" customWidth="1"/>
    <col min="15370" max="15598" width="9.140625" style="37"/>
    <col min="15599" max="15599" width="13.7109375" style="37" customWidth="1"/>
    <col min="15600" max="15600" width="43" style="37" customWidth="1"/>
    <col min="15601" max="15601" width="13.140625" style="37" customWidth="1"/>
    <col min="15602" max="15602" width="12.140625" style="37" customWidth="1"/>
    <col min="15603" max="15617" width="9.140625" style="37"/>
    <col min="15618" max="15618" width="45.140625" style="37" customWidth="1"/>
    <col min="15619" max="15619" width="21.140625" style="37" bestFit="1" customWidth="1"/>
    <col min="15620" max="15620" width="24.28515625" style="37" bestFit="1" customWidth="1"/>
    <col min="15621" max="15621" width="24.28515625" style="37" customWidth="1"/>
    <col min="15622" max="15622" width="16.85546875" style="37" customWidth="1"/>
    <col min="15623" max="15623" width="25.28515625" style="37" customWidth="1"/>
    <col min="15624" max="15624" width="25.85546875" style="37" customWidth="1"/>
    <col min="15625" max="15625" width="8.7109375" style="37" customWidth="1"/>
    <col min="15626" max="15854" width="9.140625" style="37"/>
    <col min="15855" max="15855" width="13.7109375" style="37" customWidth="1"/>
    <col min="15856" max="15856" width="43" style="37" customWidth="1"/>
    <col min="15857" max="15857" width="13.140625" style="37" customWidth="1"/>
    <col min="15858" max="15858" width="12.140625" style="37" customWidth="1"/>
    <col min="15859" max="15873" width="9.140625" style="37"/>
    <col min="15874" max="15874" width="45.140625" style="37" customWidth="1"/>
    <col min="15875" max="15875" width="21.140625" style="37" bestFit="1" customWidth="1"/>
    <col min="15876" max="15876" width="24.28515625" style="37" bestFit="1" customWidth="1"/>
    <col min="15877" max="15877" width="24.28515625" style="37" customWidth="1"/>
    <col min="15878" max="15878" width="16.85546875" style="37" customWidth="1"/>
    <col min="15879" max="15879" width="25.28515625" style="37" customWidth="1"/>
    <col min="15880" max="15880" width="25.85546875" style="37" customWidth="1"/>
    <col min="15881" max="15881" width="8.7109375" style="37" customWidth="1"/>
    <col min="15882" max="16110" width="9.140625" style="37"/>
    <col min="16111" max="16111" width="13.7109375" style="37" customWidth="1"/>
    <col min="16112" max="16112" width="43" style="37" customWidth="1"/>
    <col min="16113" max="16113" width="13.140625" style="37" customWidth="1"/>
    <col min="16114" max="16114" width="12.140625" style="37" customWidth="1"/>
    <col min="16115" max="16129" width="9.140625" style="37"/>
    <col min="16130" max="16130" width="45.140625" style="37" customWidth="1"/>
    <col min="16131" max="16131" width="21.140625" style="37" bestFit="1" customWidth="1"/>
    <col min="16132" max="16132" width="24.28515625" style="37" bestFit="1" customWidth="1"/>
    <col min="16133" max="16133" width="24.28515625" style="37" customWidth="1"/>
    <col min="16134" max="16134" width="16.85546875" style="37" customWidth="1"/>
    <col min="16135" max="16135" width="25.28515625" style="37" customWidth="1"/>
    <col min="16136" max="16136" width="25.85546875" style="37" customWidth="1"/>
    <col min="16137" max="16137" width="8.7109375" style="37" customWidth="1"/>
    <col min="16138" max="16366" width="9.140625" style="37"/>
    <col min="16367" max="16367" width="13.7109375" style="37" customWidth="1"/>
    <col min="16368" max="16368" width="43" style="37" customWidth="1"/>
    <col min="16369" max="16369" width="13.140625" style="37" customWidth="1"/>
    <col min="16370" max="16370" width="12.140625" style="37" customWidth="1"/>
    <col min="16371" max="16384" width="9.140625" style="37"/>
  </cols>
  <sheetData>
    <row r="3" spans="1:9" x14ac:dyDescent="0.2">
      <c r="A3" s="36"/>
      <c r="B3" s="36"/>
      <c r="C3" s="36"/>
      <c r="D3" s="36"/>
      <c r="E3" s="36"/>
      <c r="F3" s="36"/>
      <c r="G3" s="36"/>
      <c r="H3" s="36"/>
      <c r="I3" s="36"/>
    </row>
    <row r="4" spans="1:9" ht="18" x14ac:dyDescent="0.25">
      <c r="A4" s="36"/>
      <c r="B4" s="38" t="s">
        <v>107</v>
      </c>
      <c r="C4" s="36"/>
      <c r="D4" s="36"/>
      <c r="E4" s="36"/>
      <c r="F4" s="36"/>
      <c r="G4" s="36"/>
      <c r="H4" s="36"/>
      <c r="I4" s="36"/>
    </row>
    <row r="5" spans="1:9" ht="20.25" x14ac:dyDescent="0.3">
      <c r="A5" s="36"/>
      <c r="B5" s="36"/>
      <c r="C5" s="36"/>
      <c r="D5" s="36"/>
      <c r="E5" s="36"/>
      <c r="F5" s="36"/>
      <c r="G5" s="39"/>
      <c r="H5" s="39"/>
      <c r="I5" s="39"/>
    </row>
    <row r="6" spans="1:9" ht="20.25" x14ac:dyDescent="0.3">
      <c r="A6" s="36"/>
      <c r="B6" s="40"/>
      <c r="C6" s="40" t="s">
        <v>108</v>
      </c>
      <c r="D6" s="40" t="s">
        <v>109</v>
      </c>
      <c r="E6" s="40" t="s">
        <v>110</v>
      </c>
      <c r="F6" s="36"/>
      <c r="G6" s="99" t="s">
        <v>111</v>
      </c>
      <c r="H6" s="100"/>
      <c r="I6" s="39"/>
    </row>
    <row r="7" spans="1:9" ht="20.25" x14ac:dyDescent="0.3">
      <c r="A7" s="36"/>
      <c r="B7" s="41" t="s">
        <v>112</v>
      </c>
      <c r="C7" s="42">
        <v>0</v>
      </c>
      <c r="D7" s="42">
        <f>C7/2</f>
        <v>0</v>
      </c>
      <c r="E7" s="42"/>
      <c r="F7" s="43"/>
      <c r="G7" s="44" t="s">
        <v>113</v>
      </c>
      <c r="H7" s="44" t="s">
        <v>109</v>
      </c>
      <c r="I7" s="45"/>
    </row>
    <row r="8" spans="1:9" ht="20.25" x14ac:dyDescent="0.3">
      <c r="A8" s="36"/>
      <c r="B8" s="41" t="s">
        <v>114</v>
      </c>
      <c r="C8" s="42">
        <v>0</v>
      </c>
      <c r="D8" s="42">
        <f>C8/2</f>
        <v>0</v>
      </c>
      <c r="E8" s="42"/>
      <c r="F8" s="43"/>
      <c r="G8" s="46">
        <f>C11-C45</f>
        <v>0</v>
      </c>
      <c r="H8" s="47">
        <f>G8/2</f>
        <v>0</v>
      </c>
      <c r="I8" s="45"/>
    </row>
    <row r="9" spans="1:9" ht="20.25" x14ac:dyDescent="0.3">
      <c r="A9" s="36"/>
      <c r="B9" s="41" t="s">
        <v>115</v>
      </c>
      <c r="C9" s="42">
        <v>0</v>
      </c>
      <c r="D9" s="42">
        <f>C9/2</f>
        <v>0</v>
      </c>
      <c r="E9" s="42"/>
      <c r="F9" s="43"/>
      <c r="G9" s="45"/>
      <c r="H9" s="45"/>
      <c r="I9" s="45"/>
    </row>
    <row r="10" spans="1:9" ht="18" x14ac:dyDescent="0.25">
      <c r="A10" s="36"/>
      <c r="B10" s="41" t="s">
        <v>116</v>
      </c>
      <c r="C10" s="42">
        <v>0</v>
      </c>
      <c r="D10" s="42">
        <f>C10/2</f>
        <v>0</v>
      </c>
      <c r="E10" s="42"/>
      <c r="F10" s="43"/>
      <c r="G10" s="43"/>
      <c r="H10" s="43"/>
      <c r="I10" s="43"/>
    </row>
    <row r="11" spans="1:9" ht="18" x14ac:dyDescent="0.25">
      <c r="A11" s="36"/>
      <c r="B11" s="41" t="s">
        <v>116</v>
      </c>
      <c r="C11" s="42">
        <f>C7+C9+C10+C8</f>
        <v>0</v>
      </c>
      <c r="D11" s="42">
        <f>C11/2</f>
        <v>0</v>
      </c>
      <c r="E11" s="42"/>
      <c r="F11" s="43"/>
      <c r="G11" s="48"/>
      <c r="H11" s="48"/>
      <c r="I11" s="48"/>
    </row>
    <row r="12" spans="1:9" x14ac:dyDescent="0.2">
      <c r="A12" s="36"/>
      <c r="B12" s="49"/>
      <c r="C12" s="50"/>
      <c r="D12" s="48"/>
      <c r="E12" s="48"/>
      <c r="F12" s="43"/>
      <c r="G12" s="48"/>
      <c r="H12" s="48"/>
      <c r="I12" s="48"/>
    </row>
    <row r="13" spans="1:9" x14ac:dyDescent="0.2">
      <c r="A13" s="36"/>
      <c r="B13" s="49"/>
      <c r="C13" s="50"/>
      <c r="D13" s="48"/>
      <c r="E13" s="48"/>
      <c r="F13" s="43"/>
      <c r="G13" s="48"/>
      <c r="H13" s="48"/>
      <c r="I13" s="48"/>
    </row>
    <row r="14" spans="1:9" ht="18" x14ac:dyDescent="0.25">
      <c r="A14" s="36"/>
      <c r="B14" s="38" t="s">
        <v>117</v>
      </c>
      <c r="C14" s="43"/>
      <c r="D14" s="43"/>
      <c r="E14" s="43"/>
      <c r="F14" s="43"/>
      <c r="G14" s="48"/>
      <c r="H14" s="48"/>
      <c r="I14" s="48"/>
    </row>
    <row r="15" spans="1:9" x14ac:dyDescent="0.2">
      <c r="A15" s="36"/>
      <c r="B15" s="36"/>
      <c r="C15" s="43"/>
      <c r="D15" s="43"/>
      <c r="E15" s="43"/>
      <c r="F15" s="43"/>
      <c r="G15" s="48"/>
      <c r="H15" s="48"/>
      <c r="I15" s="48"/>
    </row>
    <row r="16" spans="1:9" ht="18" x14ac:dyDescent="0.25">
      <c r="A16" s="36"/>
      <c r="B16" s="51" t="s">
        <v>118</v>
      </c>
      <c r="C16" s="40" t="s">
        <v>7</v>
      </c>
      <c r="D16" s="40" t="s">
        <v>109</v>
      </c>
      <c r="E16" s="40" t="s">
        <v>119</v>
      </c>
      <c r="F16" s="52"/>
      <c r="G16" s="53"/>
      <c r="H16" s="53"/>
      <c r="I16" s="53"/>
    </row>
    <row r="17" spans="1:9" ht="18" x14ac:dyDescent="0.25">
      <c r="A17" s="36"/>
      <c r="B17" s="41" t="s">
        <v>120</v>
      </c>
      <c r="C17" s="42">
        <v>0</v>
      </c>
      <c r="D17" s="42">
        <f t="shared" ref="D17:D44" si="0">C17/2</f>
        <v>0</v>
      </c>
      <c r="E17" s="42"/>
      <c r="F17" s="54"/>
      <c r="G17" s="53"/>
      <c r="H17" s="53"/>
      <c r="I17" s="53"/>
    </row>
    <row r="18" spans="1:9" ht="18" x14ac:dyDescent="0.25">
      <c r="A18" s="36"/>
      <c r="B18" s="41" t="s">
        <v>121</v>
      </c>
      <c r="C18" s="42">
        <v>0</v>
      </c>
      <c r="D18" s="42">
        <f t="shared" si="0"/>
        <v>0</v>
      </c>
      <c r="E18" s="42"/>
      <c r="F18" s="54"/>
      <c r="G18" s="43"/>
      <c r="H18" s="43"/>
      <c r="I18" s="43"/>
    </row>
    <row r="19" spans="1:9" ht="18" x14ac:dyDescent="0.25">
      <c r="A19" s="36"/>
      <c r="B19" s="41" t="s">
        <v>122</v>
      </c>
      <c r="C19" s="42">
        <v>0</v>
      </c>
      <c r="D19" s="42">
        <f t="shared" si="0"/>
        <v>0</v>
      </c>
      <c r="E19" s="42"/>
      <c r="F19" s="54"/>
      <c r="G19" s="43"/>
      <c r="H19" s="43"/>
      <c r="I19" s="43"/>
    </row>
    <row r="20" spans="1:9" ht="18" x14ac:dyDescent="0.25">
      <c r="A20" s="36"/>
      <c r="B20" s="41" t="s">
        <v>123</v>
      </c>
      <c r="C20" s="42">
        <v>0</v>
      </c>
      <c r="D20" s="42">
        <f t="shared" si="0"/>
        <v>0</v>
      </c>
      <c r="E20" s="42"/>
      <c r="F20" s="54"/>
      <c r="G20" s="55"/>
      <c r="H20" s="55"/>
      <c r="I20" s="55"/>
    </row>
    <row r="21" spans="1:9" ht="18" x14ac:dyDescent="0.25">
      <c r="A21" s="36"/>
      <c r="B21" s="41" t="s">
        <v>124</v>
      </c>
      <c r="C21" s="42">
        <v>0</v>
      </c>
      <c r="D21" s="42">
        <f t="shared" si="0"/>
        <v>0</v>
      </c>
      <c r="E21" s="42"/>
      <c r="F21" s="54"/>
      <c r="G21" s="43"/>
      <c r="H21" s="43"/>
      <c r="I21" s="43"/>
    </row>
    <row r="22" spans="1:9" ht="18" x14ac:dyDescent="0.25">
      <c r="A22" s="36"/>
      <c r="B22" s="41" t="s">
        <v>125</v>
      </c>
      <c r="C22" s="42">
        <v>0</v>
      </c>
      <c r="D22" s="42">
        <f t="shared" si="0"/>
        <v>0</v>
      </c>
      <c r="E22" s="42"/>
      <c r="F22" s="54"/>
      <c r="G22" s="53"/>
      <c r="H22" s="53"/>
      <c r="I22" s="53"/>
    </row>
    <row r="23" spans="1:9" ht="18" x14ac:dyDescent="0.25">
      <c r="A23" s="36"/>
      <c r="B23" s="41" t="s">
        <v>126</v>
      </c>
      <c r="C23" s="42">
        <v>0</v>
      </c>
      <c r="D23" s="42">
        <f t="shared" si="0"/>
        <v>0</v>
      </c>
      <c r="E23" s="42"/>
      <c r="F23" s="54"/>
      <c r="G23" s="53"/>
      <c r="H23" s="53"/>
      <c r="I23" s="53"/>
    </row>
    <row r="24" spans="1:9" ht="18" x14ac:dyDescent="0.25">
      <c r="A24" s="36"/>
      <c r="B24" s="41" t="s">
        <v>84</v>
      </c>
      <c r="C24" s="42">
        <v>0</v>
      </c>
      <c r="D24" s="42">
        <f t="shared" si="0"/>
        <v>0</v>
      </c>
      <c r="E24" s="42"/>
      <c r="F24" s="54"/>
      <c r="G24" s="55"/>
      <c r="H24" s="55"/>
      <c r="I24" s="55"/>
    </row>
    <row r="25" spans="1:9" ht="18" x14ac:dyDescent="0.25">
      <c r="A25" s="36"/>
      <c r="B25" s="41" t="s">
        <v>127</v>
      </c>
      <c r="C25" s="42">
        <v>0</v>
      </c>
      <c r="D25" s="42">
        <f t="shared" si="0"/>
        <v>0</v>
      </c>
      <c r="E25" s="42"/>
      <c r="F25" s="54"/>
      <c r="G25" s="53"/>
      <c r="H25" s="53"/>
      <c r="I25" s="53"/>
    </row>
    <row r="26" spans="1:9" ht="18" x14ac:dyDescent="0.25">
      <c r="A26" s="36"/>
      <c r="B26" s="41" t="s">
        <v>37</v>
      </c>
      <c r="C26" s="42">
        <v>0</v>
      </c>
      <c r="D26" s="42">
        <f t="shared" si="0"/>
        <v>0</v>
      </c>
      <c r="E26" s="42"/>
      <c r="F26" s="54"/>
      <c r="G26" s="55"/>
      <c r="H26" s="55"/>
      <c r="I26" s="55"/>
    </row>
    <row r="27" spans="1:9" ht="18" x14ac:dyDescent="0.25">
      <c r="A27" s="36"/>
      <c r="B27" s="41" t="s">
        <v>174</v>
      </c>
      <c r="C27" s="42">
        <v>0</v>
      </c>
      <c r="D27" s="42">
        <f t="shared" si="0"/>
        <v>0</v>
      </c>
      <c r="E27" s="42"/>
      <c r="F27" s="54"/>
      <c r="G27" s="53"/>
      <c r="H27" s="53"/>
      <c r="I27" s="53"/>
    </row>
    <row r="28" spans="1:9" ht="18" x14ac:dyDescent="0.25">
      <c r="A28" s="36"/>
      <c r="B28" s="41" t="s">
        <v>175</v>
      </c>
      <c r="C28" s="42">
        <v>0</v>
      </c>
      <c r="D28" s="42">
        <f t="shared" si="0"/>
        <v>0</v>
      </c>
      <c r="E28" s="42"/>
      <c r="F28" s="54"/>
      <c r="G28" s="43"/>
      <c r="H28" s="43"/>
      <c r="I28" s="43"/>
    </row>
    <row r="29" spans="1:9" ht="18" x14ac:dyDescent="0.25">
      <c r="A29" s="36"/>
      <c r="B29" s="41"/>
      <c r="C29" s="42">
        <v>0</v>
      </c>
      <c r="D29" s="42">
        <f t="shared" si="0"/>
        <v>0</v>
      </c>
      <c r="E29" s="42"/>
      <c r="F29" s="54"/>
      <c r="G29" s="43"/>
      <c r="H29" s="43"/>
      <c r="I29" s="43"/>
    </row>
    <row r="30" spans="1:9" ht="18" x14ac:dyDescent="0.25">
      <c r="A30" s="36"/>
      <c r="B30" s="41"/>
      <c r="C30" s="42">
        <v>0</v>
      </c>
      <c r="D30" s="42">
        <f t="shared" si="0"/>
        <v>0</v>
      </c>
      <c r="E30" s="42"/>
      <c r="F30" s="54"/>
      <c r="G30" s="43"/>
      <c r="H30" s="43"/>
      <c r="I30" s="43"/>
    </row>
    <row r="31" spans="1:9" ht="18" x14ac:dyDescent="0.25">
      <c r="A31" s="36"/>
      <c r="B31" s="41"/>
      <c r="C31" s="42">
        <v>0</v>
      </c>
      <c r="D31" s="42">
        <f t="shared" si="0"/>
        <v>0</v>
      </c>
      <c r="E31" s="42"/>
      <c r="F31" s="54"/>
      <c r="G31" s="43"/>
      <c r="H31" s="43"/>
      <c r="I31" s="43"/>
    </row>
    <row r="32" spans="1:9" ht="18" x14ac:dyDescent="0.25">
      <c r="A32" s="36"/>
      <c r="B32" s="41"/>
      <c r="C32" s="42">
        <v>0</v>
      </c>
      <c r="D32" s="42">
        <f t="shared" si="0"/>
        <v>0</v>
      </c>
      <c r="E32" s="42"/>
      <c r="F32" s="56"/>
      <c r="G32" s="53"/>
      <c r="H32" s="53"/>
      <c r="I32" s="53"/>
    </row>
    <row r="33" spans="1:9" ht="26.25" x14ac:dyDescent="0.4">
      <c r="A33" s="36"/>
      <c r="B33" s="41"/>
      <c r="C33" s="42">
        <v>0</v>
      </c>
      <c r="D33" s="42">
        <f t="shared" si="0"/>
        <v>0</v>
      </c>
      <c r="E33" s="42"/>
      <c r="F33" s="56"/>
      <c r="G33" s="112" t="s">
        <v>176</v>
      </c>
      <c r="H33" s="43"/>
      <c r="I33" s="43"/>
    </row>
    <row r="34" spans="1:9" ht="18" x14ac:dyDescent="0.25">
      <c r="A34" s="36"/>
      <c r="B34" s="41"/>
      <c r="C34" s="42">
        <v>0</v>
      </c>
      <c r="D34" s="42">
        <f t="shared" si="0"/>
        <v>0</v>
      </c>
      <c r="E34" s="42"/>
      <c r="F34" s="56"/>
      <c r="G34" s="43"/>
      <c r="H34" s="43"/>
      <c r="I34" s="43"/>
    </row>
    <row r="35" spans="1:9" ht="18" x14ac:dyDescent="0.25">
      <c r="A35" s="36"/>
      <c r="B35" s="41"/>
      <c r="C35" s="42">
        <v>0</v>
      </c>
      <c r="D35" s="42">
        <f t="shared" si="0"/>
        <v>0</v>
      </c>
      <c r="E35" s="42"/>
      <c r="F35" s="56"/>
      <c r="G35" s="55"/>
      <c r="H35" s="55"/>
      <c r="I35" s="55"/>
    </row>
    <row r="36" spans="1:9" ht="18" x14ac:dyDescent="0.25">
      <c r="A36" s="36"/>
      <c r="B36" s="41"/>
      <c r="C36" s="42">
        <v>0</v>
      </c>
      <c r="D36" s="42">
        <f t="shared" si="0"/>
        <v>0</v>
      </c>
      <c r="E36" s="42"/>
      <c r="F36" s="56"/>
      <c r="G36" s="43"/>
      <c r="H36" s="43"/>
      <c r="I36" s="43"/>
    </row>
    <row r="37" spans="1:9" ht="18" x14ac:dyDescent="0.25">
      <c r="A37" s="36"/>
      <c r="B37" s="41"/>
      <c r="C37" s="42">
        <v>0</v>
      </c>
      <c r="D37" s="42">
        <f t="shared" si="0"/>
        <v>0</v>
      </c>
      <c r="E37" s="42"/>
      <c r="F37" s="56"/>
      <c r="G37" s="43"/>
      <c r="H37" s="43"/>
      <c r="I37" s="43"/>
    </row>
    <row r="38" spans="1:9" ht="18" x14ac:dyDescent="0.25">
      <c r="A38" s="36"/>
      <c r="B38" s="41"/>
      <c r="C38" s="42">
        <v>0</v>
      </c>
      <c r="D38" s="42">
        <f t="shared" si="0"/>
        <v>0</v>
      </c>
      <c r="E38" s="42"/>
      <c r="F38" s="56"/>
      <c r="G38" s="53"/>
      <c r="H38" s="53"/>
      <c r="I38" s="53"/>
    </row>
    <row r="39" spans="1:9" ht="18" x14ac:dyDescent="0.25">
      <c r="A39" s="36"/>
      <c r="B39" s="41"/>
      <c r="C39" s="42">
        <v>0</v>
      </c>
      <c r="D39" s="42">
        <f t="shared" si="0"/>
        <v>0</v>
      </c>
      <c r="E39" s="42"/>
      <c r="F39" s="56"/>
      <c r="G39" s="53"/>
      <c r="H39" s="53"/>
      <c r="I39" s="53"/>
    </row>
    <row r="40" spans="1:9" ht="18" x14ac:dyDescent="0.25">
      <c r="A40" s="36"/>
      <c r="B40" s="41"/>
      <c r="C40" s="42">
        <v>0</v>
      </c>
      <c r="D40" s="42">
        <f t="shared" si="0"/>
        <v>0</v>
      </c>
      <c r="E40" s="42"/>
      <c r="F40" s="56"/>
      <c r="G40" s="53"/>
      <c r="H40" s="53"/>
      <c r="I40" s="53"/>
    </row>
    <row r="41" spans="1:9" ht="18" x14ac:dyDescent="0.25">
      <c r="A41" s="36"/>
      <c r="B41" s="41"/>
      <c r="C41" s="42">
        <v>0</v>
      </c>
      <c r="D41" s="42">
        <f t="shared" si="0"/>
        <v>0</v>
      </c>
      <c r="E41" s="42"/>
      <c r="F41" s="56"/>
      <c r="G41" s="53"/>
      <c r="H41" s="53"/>
      <c r="I41" s="53"/>
    </row>
    <row r="42" spans="1:9" ht="18" x14ac:dyDescent="0.25">
      <c r="A42" s="36"/>
      <c r="B42" s="41"/>
      <c r="C42" s="42">
        <v>0</v>
      </c>
      <c r="D42" s="42">
        <f t="shared" si="0"/>
        <v>0</v>
      </c>
      <c r="E42" s="42"/>
      <c r="F42" s="56"/>
      <c r="G42" s="55"/>
      <c r="H42" s="55"/>
      <c r="I42" s="55"/>
    </row>
    <row r="43" spans="1:9" ht="18" x14ac:dyDescent="0.25">
      <c r="A43" s="36"/>
      <c r="B43" s="41"/>
      <c r="C43" s="42">
        <v>0</v>
      </c>
      <c r="D43" s="42">
        <f t="shared" si="0"/>
        <v>0</v>
      </c>
      <c r="E43" s="42"/>
      <c r="F43" s="56"/>
      <c r="G43" s="55"/>
      <c r="H43" s="55"/>
      <c r="I43" s="55"/>
    </row>
    <row r="44" spans="1:9" ht="18" x14ac:dyDescent="0.25">
      <c r="A44" s="36"/>
      <c r="B44" s="41"/>
      <c r="C44" s="42">
        <v>0</v>
      </c>
      <c r="D44" s="42">
        <f t="shared" si="0"/>
        <v>0</v>
      </c>
      <c r="E44" s="42"/>
      <c r="F44" s="43"/>
      <c r="G44" s="55"/>
      <c r="H44" s="55"/>
      <c r="I44" s="55"/>
    </row>
    <row r="45" spans="1:9" ht="18" x14ac:dyDescent="0.2">
      <c r="A45" s="36"/>
      <c r="B45" s="57" t="s">
        <v>1</v>
      </c>
      <c r="C45" s="42">
        <f>SUM(C17:C44)</f>
        <v>0</v>
      </c>
      <c r="D45" s="58">
        <f>C45/2</f>
        <v>0</v>
      </c>
      <c r="E45" s="58"/>
      <c r="F45" s="43"/>
      <c r="G45" s="43"/>
      <c r="H45" s="43"/>
      <c r="I45" s="43"/>
    </row>
    <row r="46" spans="1:9" x14ac:dyDescent="0.2">
      <c r="A46" s="36"/>
      <c r="B46" s="36"/>
      <c r="C46" s="59"/>
      <c r="D46" s="59"/>
      <c r="E46" s="59"/>
      <c r="F46" s="36"/>
      <c r="G46" s="36"/>
      <c r="H46" s="36"/>
      <c r="I46" s="36"/>
    </row>
    <row r="47" spans="1:9" x14ac:dyDescent="0.2">
      <c r="A47" s="36"/>
      <c r="B47" s="36"/>
      <c r="C47" s="60"/>
      <c r="D47" s="36"/>
      <c r="E47" s="36"/>
      <c r="F47" s="36"/>
      <c r="G47" s="36"/>
      <c r="H47" s="36"/>
      <c r="I47" s="36"/>
    </row>
    <row r="48" spans="1:9" x14ac:dyDescent="0.2">
      <c r="A48" s="36"/>
    </row>
    <row r="49" spans="1:9" x14ac:dyDescent="0.2">
      <c r="A49" s="36"/>
    </row>
    <row r="50" spans="1:9" x14ac:dyDescent="0.2">
      <c r="A50" s="36"/>
    </row>
    <row r="51" spans="1:9" x14ac:dyDescent="0.2">
      <c r="A51" s="36"/>
    </row>
    <row r="52" spans="1:9" x14ac:dyDescent="0.2">
      <c r="A52" s="36"/>
    </row>
    <row r="53" spans="1:9" x14ac:dyDescent="0.2">
      <c r="A53" s="36"/>
    </row>
    <row r="54" spans="1:9" x14ac:dyDescent="0.2">
      <c r="A54" s="36"/>
    </row>
    <row r="55" spans="1:9" x14ac:dyDescent="0.2">
      <c r="A55" s="36"/>
    </row>
    <row r="56" spans="1:9" x14ac:dyDescent="0.2">
      <c r="A56" s="61"/>
    </row>
    <row r="57" spans="1:9" x14ac:dyDescent="0.2">
      <c r="A57" s="61"/>
    </row>
    <row r="58" spans="1:9" x14ac:dyDescent="0.2">
      <c r="A58" s="61"/>
    </row>
    <row r="59" spans="1:9" x14ac:dyDescent="0.2">
      <c r="A59" s="61"/>
    </row>
    <row r="60" spans="1:9" x14ac:dyDescent="0.2">
      <c r="A60" s="61"/>
    </row>
    <row r="61" spans="1:9" x14ac:dyDescent="0.2">
      <c r="A61" s="62"/>
    </row>
    <row r="62" spans="1:9" x14ac:dyDescent="0.2">
      <c r="A62" s="62"/>
    </row>
    <row r="63" spans="1:9" x14ac:dyDescent="0.2">
      <c r="A63" s="62"/>
      <c r="B63" s="62"/>
      <c r="C63" s="63"/>
      <c r="D63" s="63"/>
      <c r="E63" s="63"/>
      <c r="F63" s="63"/>
      <c r="G63" s="63"/>
      <c r="H63" s="63"/>
      <c r="I63" s="63"/>
    </row>
    <row r="64" spans="1:9" x14ac:dyDescent="0.2">
      <c r="A64" s="62"/>
      <c r="B64" s="62"/>
      <c r="C64" s="62"/>
      <c r="D64" s="62"/>
      <c r="E64" s="62"/>
      <c r="F64" s="63"/>
      <c r="G64" s="63"/>
      <c r="H64" s="63"/>
      <c r="I64" s="63"/>
    </row>
    <row r="65" spans="1:9" x14ac:dyDescent="0.2">
      <c r="A65" s="62"/>
      <c r="B65" s="62"/>
      <c r="C65" s="62"/>
      <c r="D65" s="62"/>
      <c r="E65" s="62"/>
      <c r="F65" s="62"/>
      <c r="G65" s="62"/>
      <c r="H65" s="62"/>
      <c r="I65" s="62"/>
    </row>
    <row r="66" spans="1:9" x14ac:dyDescent="0.2">
      <c r="A66" s="62"/>
      <c r="B66" s="62"/>
      <c r="C66" s="62"/>
      <c r="D66" s="62"/>
      <c r="E66" s="62"/>
      <c r="F66" s="62"/>
      <c r="G66" s="62"/>
      <c r="H66" s="62"/>
      <c r="I66" s="62"/>
    </row>
    <row r="67" spans="1:9" x14ac:dyDescent="0.2">
      <c r="A67" s="62"/>
      <c r="B67" s="62"/>
      <c r="C67" s="62"/>
      <c r="D67" s="62"/>
      <c r="E67" s="62"/>
      <c r="F67" s="62"/>
      <c r="G67" s="62"/>
      <c r="H67" s="62"/>
      <c r="I67" s="62"/>
    </row>
    <row r="68" spans="1:9" x14ac:dyDescent="0.2">
      <c r="A68" s="62"/>
      <c r="B68" s="62"/>
      <c r="C68" s="62"/>
      <c r="D68" s="62"/>
      <c r="E68" s="62"/>
      <c r="F68" s="62"/>
      <c r="G68" s="62"/>
      <c r="H68" s="62"/>
      <c r="I68" s="62"/>
    </row>
    <row r="69" spans="1:9" x14ac:dyDescent="0.2">
      <c r="A69" s="62"/>
      <c r="B69" s="62"/>
      <c r="C69" s="62"/>
      <c r="D69" s="62"/>
      <c r="E69" s="62"/>
      <c r="F69" s="62"/>
      <c r="G69" s="62"/>
      <c r="H69" s="62"/>
      <c r="I69" s="62"/>
    </row>
    <row r="70" spans="1:9" x14ac:dyDescent="0.2">
      <c r="A70" s="62"/>
      <c r="B70" s="62"/>
      <c r="C70" s="62"/>
      <c r="D70" s="62"/>
      <c r="E70" s="62"/>
      <c r="F70" s="62"/>
      <c r="G70" s="62"/>
      <c r="H70" s="62"/>
      <c r="I70" s="62"/>
    </row>
    <row r="71" spans="1:9" x14ac:dyDescent="0.2">
      <c r="A71" s="62"/>
      <c r="B71" s="62"/>
      <c r="C71" s="62"/>
      <c r="D71" s="62"/>
      <c r="E71" s="62"/>
      <c r="F71" s="62"/>
      <c r="G71" s="62"/>
      <c r="H71" s="62"/>
      <c r="I71" s="62"/>
    </row>
    <row r="72" spans="1:9" x14ac:dyDescent="0.2">
      <c r="A72" s="62"/>
      <c r="B72" s="62"/>
      <c r="C72" s="62"/>
      <c r="D72" s="62"/>
      <c r="E72" s="62"/>
      <c r="F72" s="62"/>
      <c r="G72" s="62"/>
      <c r="H72" s="62"/>
      <c r="I72" s="62"/>
    </row>
  </sheetData>
  <mergeCells count="1">
    <mergeCell ref="G6:H6"/>
  </mergeCells>
  <hyperlinks>
    <hyperlink ref="G33" r:id="rId1"/>
  </hyperlinks>
  <pageMargins left="0.7" right="0.7" top="0.75" bottom="0.75" header="0.3" footer="0.3"/>
  <pageSetup orientation="portrait" horizontalDpi="200" verticalDpi="200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5:Q136"/>
  <sheetViews>
    <sheetView tabSelected="1" topLeftCell="B43" workbookViewId="0">
      <selection activeCell="W17" sqref="W17"/>
    </sheetView>
  </sheetViews>
  <sheetFormatPr defaultRowHeight="18" x14ac:dyDescent="0.25"/>
  <cols>
    <col min="1" max="2" width="9.140625" style="1"/>
    <col min="3" max="3" width="38.85546875" style="1" bestFit="1" customWidth="1"/>
    <col min="4" max="4" width="11.28515625" style="1" customWidth="1"/>
    <col min="5" max="5" width="11.42578125" style="1" customWidth="1"/>
    <col min="6" max="16" width="9.85546875" style="1" bestFit="1" customWidth="1"/>
    <col min="17" max="17" width="12.7109375" style="1" bestFit="1" customWidth="1"/>
    <col min="18" max="16384" width="9.140625" style="1"/>
  </cols>
  <sheetData>
    <row r="5" spans="3:17" ht="23.25" x14ac:dyDescent="0.35">
      <c r="K5" s="105" t="s">
        <v>176</v>
      </c>
    </row>
    <row r="10" spans="3:17" x14ac:dyDescent="0.25">
      <c r="C10" s="101" t="s">
        <v>106</v>
      </c>
      <c r="D10" s="101"/>
      <c r="E10" s="101"/>
      <c r="F10" s="101"/>
      <c r="G10" s="101"/>
      <c r="H10" s="101"/>
      <c r="I10" s="101"/>
      <c r="J10" s="2"/>
      <c r="K10" s="2"/>
      <c r="L10" s="2"/>
      <c r="M10" s="2"/>
      <c r="N10" s="2"/>
      <c r="O10" s="2"/>
      <c r="P10" s="2"/>
      <c r="Q10" s="2"/>
    </row>
    <row r="11" spans="3:17" x14ac:dyDescent="0.25">
      <c r="C11" s="102"/>
      <c r="D11" s="102"/>
      <c r="E11" s="102"/>
      <c r="F11" s="102"/>
      <c r="G11" s="102"/>
      <c r="H11" s="102"/>
      <c r="I11" s="102"/>
      <c r="J11" s="3"/>
      <c r="K11" s="3"/>
      <c r="L11" s="3"/>
      <c r="M11" s="3"/>
      <c r="N11" s="3"/>
      <c r="O11" s="3"/>
      <c r="P11" s="103"/>
      <c r="Q11" s="103"/>
    </row>
    <row r="12" spans="3:17" x14ac:dyDescent="0.25"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</row>
    <row r="13" spans="3:17" x14ac:dyDescent="0.25">
      <c r="C13" s="4"/>
      <c r="D13" s="5"/>
      <c r="E13" s="6"/>
      <c r="F13" s="6"/>
      <c r="G13" s="6"/>
      <c r="H13" s="6"/>
      <c r="I13" s="6"/>
      <c r="J13" s="6"/>
      <c r="K13" s="6"/>
      <c r="L13" s="6"/>
      <c r="M13" s="6"/>
      <c r="N13" s="6"/>
      <c r="O13" s="7"/>
      <c r="P13" s="8" t="s">
        <v>1</v>
      </c>
      <c r="Q13" s="8" t="s">
        <v>2</v>
      </c>
    </row>
    <row r="14" spans="3:17" x14ac:dyDescent="0.25">
      <c r="C14" s="9" t="s">
        <v>3</v>
      </c>
      <c r="D14" s="10">
        <v>8000</v>
      </c>
      <c r="E14" s="10">
        <v>8000</v>
      </c>
      <c r="F14" s="10">
        <v>8000</v>
      </c>
      <c r="G14" s="10">
        <v>8000</v>
      </c>
      <c r="H14" s="10">
        <v>8000</v>
      </c>
      <c r="I14" s="10">
        <v>8000</v>
      </c>
      <c r="J14" s="10">
        <v>8000</v>
      </c>
      <c r="K14" s="10">
        <v>8000</v>
      </c>
      <c r="L14" s="10">
        <v>8000</v>
      </c>
      <c r="M14" s="10">
        <v>8000</v>
      </c>
      <c r="N14" s="10">
        <v>8000</v>
      </c>
      <c r="O14" s="10">
        <v>8000</v>
      </c>
      <c r="P14" s="11">
        <f>SUM(D14:O14)</f>
        <v>96000</v>
      </c>
      <c r="Q14" s="11">
        <f>P14/COLUMNS(D14:O14)</f>
        <v>8000</v>
      </c>
    </row>
    <row r="15" spans="3:17" x14ac:dyDescent="0.25">
      <c r="C15" s="12" t="s">
        <v>4</v>
      </c>
      <c r="D15" s="13">
        <v>1500</v>
      </c>
      <c r="E15" s="13">
        <v>1500</v>
      </c>
      <c r="F15" s="13">
        <v>1500</v>
      </c>
      <c r="G15" s="13">
        <v>1500</v>
      </c>
      <c r="H15" s="13">
        <v>1500</v>
      </c>
      <c r="I15" s="13">
        <v>1500</v>
      </c>
      <c r="J15" s="13">
        <v>1500</v>
      </c>
      <c r="K15" s="13">
        <v>1500</v>
      </c>
      <c r="L15" s="13">
        <v>1500</v>
      </c>
      <c r="M15" s="13">
        <v>1500</v>
      </c>
      <c r="N15" s="13">
        <v>1500</v>
      </c>
      <c r="O15" s="13">
        <v>1500</v>
      </c>
      <c r="P15" s="11">
        <f>SUM(D15:O15)</f>
        <v>18000</v>
      </c>
      <c r="Q15" s="11">
        <f>P15/COLUMNS(D15:O15)</f>
        <v>1500</v>
      </c>
    </row>
    <row r="16" spans="3:17" ht="18.75" thickBot="1" x14ac:dyDescent="0.3">
      <c r="C16" s="14" t="s">
        <v>5</v>
      </c>
      <c r="D16" s="15">
        <f t="shared" ref="D16:O16" si="0">D14-D15</f>
        <v>6500</v>
      </c>
      <c r="E16" s="15">
        <f t="shared" si="0"/>
        <v>6500</v>
      </c>
      <c r="F16" s="15">
        <f t="shared" si="0"/>
        <v>6500</v>
      </c>
      <c r="G16" s="15">
        <f t="shared" si="0"/>
        <v>6500</v>
      </c>
      <c r="H16" s="15">
        <f t="shared" si="0"/>
        <v>6500</v>
      </c>
      <c r="I16" s="15">
        <f t="shared" si="0"/>
        <v>6500</v>
      </c>
      <c r="J16" s="15">
        <f t="shared" si="0"/>
        <v>6500</v>
      </c>
      <c r="K16" s="15">
        <f t="shared" si="0"/>
        <v>6500</v>
      </c>
      <c r="L16" s="15">
        <f t="shared" si="0"/>
        <v>6500</v>
      </c>
      <c r="M16" s="15">
        <f t="shared" si="0"/>
        <v>6500</v>
      </c>
      <c r="N16" s="15">
        <f t="shared" si="0"/>
        <v>6500</v>
      </c>
      <c r="O16" s="15">
        <f t="shared" si="0"/>
        <v>6500</v>
      </c>
      <c r="P16" s="11">
        <f>SUM(D16:O16)</f>
        <v>78000</v>
      </c>
      <c r="Q16" s="11">
        <f>P16/COLUMNS(D16:O16)</f>
        <v>6500</v>
      </c>
    </row>
    <row r="17" spans="3:17" ht="18.75" thickTop="1" x14ac:dyDescent="0.25">
      <c r="C17" s="9" t="s">
        <v>6</v>
      </c>
      <c r="D17" s="10">
        <f>D14-D15+D13</f>
        <v>6500</v>
      </c>
      <c r="E17" s="10">
        <f t="shared" ref="E17:O17" si="1">D17+E14-E15</f>
        <v>13000</v>
      </c>
      <c r="F17" s="10">
        <f t="shared" si="1"/>
        <v>19500</v>
      </c>
      <c r="G17" s="10">
        <f t="shared" si="1"/>
        <v>26000</v>
      </c>
      <c r="H17" s="10">
        <f t="shared" si="1"/>
        <v>32500</v>
      </c>
      <c r="I17" s="10">
        <f t="shared" si="1"/>
        <v>39000</v>
      </c>
      <c r="J17" s="10">
        <f t="shared" si="1"/>
        <v>45500</v>
      </c>
      <c r="K17" s="10">
        <f t="shared" si="1"/>
        <v>52000</v>
      </c>
      <c r="L17" s="10">
        <f t="shared" si="1"/>
        <v>58500</v>
      </c>
      <c r="M17" s="10">
        <f t="shared" si="1"/>
        <v>65000</v>
      </c>
      <c r="N17" s="10">
        <f t="shared" si="1"/>
        <v>71500</v>
      </c>
      <c r="O17" s="10">
        <f t="shared" si="1"/>
        <v>78000</v>
      </c>
      <c r="P17" s="3"/>
      <c r="Q17" s="3"/>
    </row>
    <row r="18" spans="3:17" x14ac:dyDescent="0.25"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16" t="s">
        <v>7</v>
      </c>
    </row>
    <row r="19" spans="3:17" ht="18.75" thickBot="1" x14ac:dyDescent="0.3">
      <c r="C19" s="17"/>
      <c r="D19" s="18" t="s">
        <v>8</v>
      </c>
      <c r="E19" s="18" t="s">
        <v>9</v>
      </c>
      <c r="F19" s="18" t="s">
        <v>10</v>
      </c>
      <c r="G19" s="18" t="s">
        <v>11</v>
      </c>
      <c r="H19" s="18" t="s">
        <v>12</v>
      </c>
      <c r="I19" s="18" t="s">
        <v>13</v>
      </c>
      <c r="J19" s="18" t="s">
        <v>14</v>
      </c>
      <c r="K19" s="18" t="s">
        <v>15</v>
      </c>
      <c r="L19" s="18" t="s">
        <v>16</v>
      </c>
      <c r="M19" s="18" t="s">
        <v>17</v>
      </c>
      <c r="N19" s="18" t="s">
        <v>18</v>
      </c>
      <c r="O19" s="18" t="s">
        <v>19</v>
      </c>
      <c r="P19" s="19" t="s">
        <v>1</v>
      </c>
      <c r="Q19" s="19" t="s">
        <v>20</v>
      </c>
    </row>
    <row r="20" spans="3:17" x14ac:dyDescent="0.25"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</row>
    <row r="21" spans="3:17" ht="18.75" thickBot="1" x14ac:dyDescent="0.3">
      <c r="C21" s="20" t="s">
        <v>21</v>
      </c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</row>
    <row r="22" spans="3:17" x14ac:dyDescent="0.25">
      <c r="C22" s="3" t="s">
        <v>22</v>
      </c>
      <c r="D22" s="22">
        <v>4000</v>
      </c>
      <c r="E22" s="22">
        <v>4000</v>
      </c>
      <c r="F22" s="22">
        <v>4000</v>
      </c>
      <c r="G22" s="22">
        <v>4000</v>
      </c>
      <c r="H22" s="22">
        <v>4000</v>
      </c>
      <c r="I22" s="22">
        <v>4000</v>
      </c>
      <c r="J22" s="22">
        <v>4000</v>
      </c>
      <c r="K22" s="22">
        <v>4000</v>
      </c>
      <c r="L22" s="22">
        <v>4000</v>
      </c>
      <c r="M22" s="22">
        <v>4000</v>
      </c>
      <c r="N22" s="22">
        <v>4000</v>
      </c>
      <c r="O22" s="22">
        <v>4000</v>
      </c>
      <c r="P22" s="11">
        <f>SUM(D22:O22)</f>
        <v>48000</v>
      </c>
      <c r="Q22" s="11">
        <f>P22/COLUMNS(D22:O22)</f>
        <v>4000</v>
      </c>
    </row>
    <row r="23" spans="3:17" x14ac:dyDescent="0.25">
      <c r="C23" s="3" t="s">
        <v>23</v>
      </c>
      <c r="D23" s="22"/>
      <c r="E23" s="22"/>
      <c r="F23" s="22"/>
      <c r="G23" s="22"/>
      <c r="H23" s="22"/>
      <c r="I23" s="22"/>
      <c r="J23" s="22"/>
      <c r="K23" s="22"/>
      <c r="L23" s="22"/>
      <c r="M23" s="22"/>
      <c r="N23" s="22"/>
      <c r="O23" s="22"/>
      <c r="P23" s="11">
        <f t="shared" ref="P23:P30" si="2">SUM(D23:O23)</f>
        <v>0</v>
      </c>
      <c r="Q23" s="11">
        <f t="shared" ref="Q23:Q29" si="3">P23/COLUMNS(D23:O23)</f>
        <v>0</v>
      </c>
    </row>
    <row r="24" spans="3:17" x14ac:dyDescent="0.25">
      <c r="C24" s="3" t="s">
        <v>24</v>
      </c>
      <c r="D24" s="22"/>
      <c r="E24" s="22"/>
      <c r="F24" s="22"/>
      <c r="G24" s="22"/>
      <c r="H24" s="22"/>
      <c r="I24" s="22"/>
      <c r="J24" s="22"/>
      <c r="K24" s="22"/>
      <c r="L24" s="22"/>
      <c r="M24" s="22"/>
      <c r="N24" s="22"/>
      <c r="O24" s="22"/>
      <c r="P24" s="11">
        <f t="shared" si="2"/>
        <v>0</v>
      </c>
      <c r="Q24" s="11">
        <f t="shared" si="3"/>
        <v>0</v>
      </c>
    </row>
    <row r="25" spans="3:17" x14ac:dyDescent="0.25">
      <c r="C25" s="3" t="s">
        <v>25</v>
      </c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11">
        <f t="shared" si="2"/>
        <v>0</v>
      </c>
      <c r="Q25" s="11">
        <f t="shared" si="3"/>
        <v>0</v>
      </c>
    </row>
    <row r="26" spans="3:17" x14ac:dyDescent="0.25">
      <c r="C26" s="3" t="s">
        <v>26</v>
      </c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11">
        <f t="shared" si="2"/>
        <v>0</v>
      </c>
      <c r="Q26" s="11">
        <f t="shared" si="3"/>
        <v>0</v>
      </c>
    </row>
    <row r="27" spans="3:17" x14ac:dyDescent="0.25">
      <c r="C27" s="3" t="s">
        <v>27</v>
      </c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11">
        <f t="shared" si="2"/>
        <v>0</v>
      </c>
      <c r="Q27" s="11">
        <f t="shared" si="3"/>
        <v>0</v>
      </c>
    </row>
    <row r="28" spans="3:17" x14ac:dyDescent="0.25">
      <c r="C28" s="3" t="s">
        <v>28</v>
      </c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11">
        <f t="shared" si="2"/>
        <v>0</v>
      </c>
      <c r="Q28" s="11">
        <f t="shared" si="3"/>
        <v>0</v>
      </c>
    </row>
    <row r="29" spans="3:17" x14ac:dyDescent="0.25">
      <c r="C29" s="3" t="s">
        <v>28</v>
      </c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11">
        <f t="shared" si="2"/>
        <v>0</v>
      </c>
      <c r="Q29" s="11">
        <f t="shared" si="3"/>
        <v>0</v>
      </c>
    </row>
    <row r="30" spans="3:17" x14ac:dyDescent="0.25">
      <c r="C30" s="24" t="str">
        <f>"Total "&amp;C21</f>
        <v>Total INCOME</v>
      </c>
      <c r="D30" s="25">
        <f>SUM(D22:D29)</f>
        <v>4000</v>
      </c>
      <c r="E30" s="25">
        <f t="shared" ref="E30:O30" si="4">SUM(E22:E29)</f>
        <v>4000</v>
      </c>
      <c r="F30" s="25">
        <f t="shared" si="4"/>
        <v>4000</v>
      </c>
      <c r="G30" s="25">
        <f t="shared" si="4"/>
        <v>4000</v>
      </c>
      <c r="H30" s="25">
        <f t="shared" si="4"/>
        <v>4000</v>
      </c>
      <c r="I30" s="25">
        <f t="shared" si="4"/>
        <v>4000</v>
      </c>
      <c r="J30" s="25">
        <f t="shared" si="4"/>
        <v>4000</v>
      </c>
      <c r="K30" s="25">
        <f t="shared" si="4"/>
        <v>4000</v>
      </c>
      <c r="L30" s="25">
        <f t="shared" si="4"/>
        <v>4000</v>
      </c>
      <c r="M30" s="25">
        <f t="shared" si="4"/>
        <v>4000</v>
      </c>
      <c r="N30" s="25">
        <f t="shared" si="4"/>
        <v>4000</v>
      </c>
      <c r="O30" s="25">
        <f t="shared" si="4"/>
        <v>4000</v>
      </c>
      <c r="P30" s="25">
        <f t="shared" si="2"/>
        <v>48000</v>
      </c>
      <c r="Q30" s="25">
        <f>P30/COLUMNS(D30:O30)</f>
        <v>4000</v>
      </c>
    </row>
    <row r="31" spans="3:17" x14ac:dyDescent="0.25">
      <c r="C31" s="26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3:17" ht="18.75" thickBot="1" x14ac:dyDescent="0.3">
      <c r="C32" s="28" t="s">
        <v>83</v>
      </c>
      <c r="D32" s="29"/>
      <c r="E32" s="29"/>
      <c r="F32" s="29"/>
      <c r="G32" s="29"/>
      <c r="H32" s="29"/>
      <c r="I32" s="29"/>
      <c r="J32" s="29"/>
      <c r="K32" s="29"/>
      <c r="L32" s="29"/>
      <c r="M32" s="29"/>
      <c r="N32" s="29"/>
      <c r="O32" s="29"/>
      <c r="P32" s="29"/>
      <c r="Q32" s="29"/>
    </row>
    <row r="33" spans="3:17" x14ac:dyDescent="0.25">
      <c r="C33" s="30" t="s">
        <v>84</v>
      </c>
      <c r="D33" s="22">
        <v>50</v>
      </c>
      <c r="E33" s="22">
        <v>50</v>
      </c>
      <c r="F33" s="22">
        <v>50</v>
      </c>
      <c r="G33" s="22">
        <v>50</v>
      </c>
      <c r="H33" s="22">
        <v>50</v>
      </c>
      <c r="I33" s="22">
        <v>50</v>
      </c>
      <c r="J33" s="22">
        <v>50</v>
      </c>
      <c r="K33" s="22">
        <v>50</v>
      </c>
      <c r="L33" s="22">
        <v>50</v>
      </c>
      <c r="M33" s="22">
        <v>50</v>
      </c>
      <c r="N33" s="22">
        <v>50</v>
      </c>
      <c r="O33" s="22">
        <v>50</v>
      </c>
      <c r="P33" s="11">
        <f t="shared" ref="P33:P39" si="5">SUM(D33:O33)</f>
        <v>600</v>
      </c>
      <c r="Q33" s="11">
        <f t="shared" ref="Q33:Q39" si="6">P33/COLUMNS(D33:O33)</f>
        <v>50</v>
      </c>
    </row>
    <row r="34" spans="3:17" x14ac:dyDescent="0.25">
      <c r="C34" s="30" t="s">
        <v>85</v>
      </c>
      <c r="D34" s="22">
        <v>200</v>
      </c>
      <c r="E34" s="22">
        <v>200</v>
      </c>
      <c r="F34" s="22">
        <v>200</v>
      </c>
      <c r="G34" s="22">
        <v>200</v>
      </c>
      <c r="H34" s="22">
        <v>200</v>
      </c>
      <c r="I34" s="22">
        <v>200</v>
      </c>
      <c r="J34" s="22">
        <v>200</v>
      </c>
      <c r="K34" s="22">
        <v>200</v>
      </c>
      <c r="L34" s="22">
        <v>200</v>
      </c>
      <c r="M34" s="22">
        <v>200</v>
      </c>
      <c r="N34" s="22">
        <v>200</v>
      </c>
      <c r="O34" s="22">
        <v>200</v>
      </c>
      <c r="P34" s="11">
        <f t="shared" si="5"/>
        <v>2400</v>
      </c>
      <c r="Q34" s="11">
        <f>P34/COLUMNS(D34:O34)</f>
        <v>200</v>
      </c>
    </row>
    <row r="35" spans="3:17" x14ac:dyDescent="0.25">
      <c r="C35" s="30" t="s">
        <v>86</v>
      </c>
      <c r="D35" s="22"/>
      <c r="E35" s="22"/>
      <c r="F35" s="22"/>
      <c r="G35" s="22"/>
      <c r="H35" s="22"/>
      <c r="I35" s="22"/>
      <c r="J35" s="22"/>
      <c r="K35" s="22"/>
      <c r="L35" s="22"/>
      <c r="M35" s="22"/>
      <c r="N35" s="22"/>
      <c r="O35" s="22"/>
      <c r="P35" s="11">
        <f t="shared" si="5"/>
        <v>0</v>
      </c>
      <c r="Q35" s="11">
        <f t="shared" si="6"/>
        <v>0</v>
      </c>
    </row>
    <row r="36" spans="3:17" x14ac:dyDescent="0.25">
      <c r="C36" s="31" t="s">
        <v>87</v>
      </c>
      <c r="D36" s="22"/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11">
        <f t="shared" si="5"/>
        <v>0</v>
      </c>
      <c r="Q36" s="11">
        <f t="shared" si="6"/>
        <v>0</v>
      </c>
    </row>
    <row r="37" spans="3:17" x14ac:dyDescent="0.25">
      <c r="C37" s="31" t="s">
        <v>88</v>
      </c>
      <c r="D37" s="22"/>
      <c r="E37" s="22"/>
      <c r="F37" s="22"/>
      <c r="G37" s="22"/>
      <c r="H37" s="22"/>
      <c r="I37" s="22"/>
      <c r="J37" s="22"/>
      <c r="K37" s="22"/>
      <c r="L37" s="22"/>
      <c r="M37" s="22"/>
      <c r="N37" s="22"/>
      <c r="O37" s="22"/>
      <c r="P37" s="11">
        <f t="shared" si="5"/>
        <v>0</v>
      </c>
      <c r="Q37" s="11">
        <f t="shared" si="6"/>
        <v>0</v>
      </c>
    </row>
    <row r="38" spans="3:17" x14ac:dyDescent="0.25">
      <c r="C38" s="30" t="s">
        <v>28</v>
      </c>
      <c r="D38" s="32"/>
      <c r="E38" s="32"/>
      <c r="F38" s="32"/>
      <c r="G38" s="32"/>
      <c r="H38" s="32"/>
      <c r="I38" s="32"/>
      <c r="J38" s="32"/>
      <c r="K38" s="32"/>
      <c r="L38" s="32"/>
      <c r="M38" s="32"/>
      <c r="N38" s="32"/>
      <c r="O38" s="32"/>
      <c r="P38" s="11">
        <f t="shared" si="5"/>
        <v>0</v>
      </c>
      <c r="Q38" s="11">
        <f t="shared" si="6"/>
        <v>0</v>
      </c>
    </row>
    <row r="39" spans="3:17" x14ac:dyDescent="0.25">
      <c r="C39" s="33" t="str">
        <f>"Total "&amp;C32</f>
        <v>Total SAVINGS</v>
      </c>
      <c r="D39" s="34">
        <f>SUM(D33:D38)</f>
        <v>250</v>
      </c>
      <c r="E39" s="34">
        <f t="shared" ref="E39:O39" si="7">SUM(E33:E38)</f>
        <v>250</v>
      </c>
      <c r="F39" s="34">
        <f t="shared" si="7"/>
        <v>250</v>
      </c>
      <c r="G39" s="34">
        <f t="shared" si="7"/>
        <v>250</v>
      </c>
      <c r="H39" s="34">
        <f t="shared" si="7"/>
        <v>250</v>
      </c>
      <c r="I39" s="34">
        <f t="shared" si="7"/>
        <v>250</v>
      </c>
      <c r="J39" s="34">
        <f t="shared" si="7"/>
        <v>250</v>
      </c>
      <c r="K39" s="34">
        <f t="shared" si="7"/>
        <v>250</v>
      </c>
      <c r="L39" s="34">
        <f t="shared" si="7"/>
        <v>250</v>
      </c>
      <c r="M39" s="34">
        <f t="shared" si="7"/>
        <v>250</v>
      </c>
      <c r="N39" s="34">
        <f t="shared" si="7"/>
        <v>250</v>
      </c>
      <c r="O39" s="34">
        <f t="shared" si="7"/>
        <v>250</v>
      </c>
      <c r="P39" s="34">
        <f t="shared" si="5"/>
        <v>3000</v>
      </c>
      <c r="Q39" s="34">
        <f t="shared" si="6"/>
        <v>250</v>
      </c>
    </row>
    <row r="40" spans="3:17" x14ac:dyDescent="0.25"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</row>
    <row r="41" spans="3:17" ht="18.75" thickBot="1" x14ac:dyDescent="0.3">
      <c r="C41" s="28" t="s">
        <v>29</v>
      </c>
      <c r="D41" s="29"/>
      <c r="E41" s="29"/>
      <c r="F41" s="29"/>
      <c r="G41" s="29"/>
      <c r="H41" s="29"/>
      <c r="I41" s="29"/>
      <c r="J41" s="29"/>
      <c r="K41" s="29"/>
      <c r="L41" s="29"/>
      <c r="M41" s="29"/>
      <c r="N41" s="29"/>
      <c r="O41" s="29"/>
      <c r="P41" s="29"/>
      <c r="Q41" s="29"/>
    </row>
    <row r="42" spans="3:17" x14ac:dyDescent="0.25">
      <c r="C42" s="3" t="s">
        <v>30</v>
      </c>
      <c r="D42" s="22">
        <v>1400</v>
      </c>
      <c r="E42" s="22">
        <v>1400</v>
      </c>
      <c r="F42" s="22">
        <v>1400</v>
      </c>
      <c r="G42" s="22">
        <v>1400</v>
      </c>
      <c r="H42" s="22">
        <v>1400</v>
      </c>
      <c r="I42" s="22">
        <v>1400</v>
      </c>
      <c r="J42" s="22">
        <v>1400</v>
      </c>
      <c r="K42" s="22">
        <v>1400</v>
      </c>
      <c r="L42" s="22">
        <v>1400</v>
      </c>
      <c r="M42" s="22">
        <v>1400</v>
      </c>
      <c r="N42" s="22">
        <v>1400</v>
      </c>
      <c r="O42" s="22">
        <v>1400</v>
      </c>
      <c r="P42" s="11">
        <f>SUM(D42:O42)</f>
        <v>16800</v>
      </c>
      <c r="Q42" s="11">
        <f t="shared" ref="Q42:Q54" si="8">P42/COLUMNS(D42:O42)</f>
        <v>1400</v>
      </c>
    </row>
    <row r="43" spans="3:17" x14ac:dyDescent="0.25">
      <c r="C43" s="3" t="s">
        <v>31</v>
      </c>
      <c r="D43" s="22"/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11">
        <f t="shared" ref="P43:P55" si="9">SUM(D43:O43)</f>
        <v>0</v>
      </c>
      <c r="Q43" s="11">
        <f t="shared" si="8"/>
        <v>0</v>
      </c>
    </row>
    <row r="44" spans="3:17" x14ac:dyDescent="0.25">
      <c r="C44" s="35" t="s">
        <v>32</v>
      </c>
      <c r="D44" s="22"/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/>
      <c r="P44" s="11">
        <f t="shared" si="9"/>
        <v>0</v>
      </c>
      <c r="Q44" s="11">
        <f t="shared" si="8"/>
        <v>0</v>
      </c>
    </row>
    <row r="45" spans="3:17" x14ac:dyDescent="0.25">
      <c r="C45" s="3" t="s">
        <v>33</v>
      </c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11">
        <f t="shared" si="9"/>
        <v>0</v>
      </c>
      <c r="Q45" s="11">
        <f t="shared" si="8"/>
        <v>0</v>
      </c>
    </row>
    <row r="46" spans="3:17" x14ac:dyDescent="0.25">
      <c r="C46" s="3" t="s">
        <v>34</v>
      </c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11">
        <f t="shared" si="9"/>
        <v>0</v>
      </c>
      <c r="Q46" s="11">
        <f t="shared" si="8"/>
        <v>0</v>
      </c>
    </row>
    <row r="47" spans="3:17" x14ac:dyDescent="0.25">
      <c r="C47" s="3" t="s">
        <v>35</v>
      </c>
      <c r="D47" s="22"/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/>
      <c r="P47" s="11">
        <f t="shared" si="9"/>
        <v>0</v>
      </c>
      <c r="Q47" s="11">
        <f t="shared" si="8"/>
        <v>0</v>
      </c>
    </row>
    <row r="48" spans="3:17" x14ac:dyDescent="0.25">
      <c r="C48" s="3" t="s">
        <v>36</v>
      </c>
      <c r="D48" s="22"/>
      <c r="E48" s="22"/>
      <c r="F48" s="22"/>
      <c r="G48" s="22"/>
      <c r="H48" s="22"/>
      <c r="I48" s="22"/>
      <c r="J48" s="22"/>
      <c r="K48" s="22"/>
      <c r="L48" s="22"/>
      <c r="M48" s="22"/>
      <c r="N48" s="22"/>
      <c r="O48" s="22"/>
      <c r="P48" s="11">
        <f t="shared" si="9"/>
        <v>0</v>
      </c>
      <c r="Q48" s="11">
        <f t="shared" si="8"/>
        <v>0</v>
      </c>
    </row>
    <row r="49" spans="3:17" x14ac:dyDescent="0.25">
      <c r="C49" s="3" t="s">
        <v>37</v>
      </c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11">
        <f t="shared" si="9"/>
        <v>0</v>
      </c>
      <c r="Q49" s="11">
        <f t="shared" si="8"/>
        <v>0</v>
      </c>
    </row>
    <row r="50" spans="3:17" x14ac:dyDescent="0.25">
      <c r="C50" s="3" t="s">
        <v>38</v>
      </c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11">
        <f t="shared" si="9"/>
        <v>0</v>
      </c>
      <c r="Q50" s="11">
        <f t="shared" si="8"/>
        <v>0</v>
      </c>
    </row>
    <row r="51" spans="3:17" x14ac:dyDescent="0.25">
      <c r="C51" s="3" t="s">
        <v>39</v>
      </c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11">
        <f t="shared" si="9"/>
        <v>0</v>
      </c>
      <c r="Q51" s="11">
        <f t="shared" si="8"/>
        <v>0</v>
      </c>
    </row>
    <row r="52" spans="3:17" x14ac:dyDescent="0.25">
      <c r="C52" s="3" t="s">
        <v>40</v>
      </c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11">
        <f t="shared" si="9"/>
        <v>0</v>
      </c>
      <c r="Q52" s="11">
        <f t="shared" si="8"/>
        <v>0</v>
      </c>
    </row>
    <row r="53" spans="3:17" x14ac:dyDescent="0.25">
      <c r="C53" s="3" t="s">
        <v>41</v>
      </c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11">
        <f t="shared" si="9"/>
        <v>0</v>
      </c>
      <c r="Q53" s="11">
        <f t="shared" si="8"/>
        <v>0</v>
      </c>
    </row>
    <row r="54" spans="3:17" x14ac:dyDescent="0.25">
      <c r="C54" s="3" t="s">
        <v>28</v>
      </c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11">
        <f t="shared" si="9"/>
        <v>0</v>
      </c>
      <c r="Q54" s="11">
        <f t="shared" si="8"/>
        <v>0</v>
      </c>
    </row>
    <row r="55" spans="3:17" x14ac:dyDescent="0.25">
      <c r="C55" s="33" t="str">
        <f>"Total "&amp;C41</f>
        <v>Total HOME EXPENSES</v>
      </c>
      <c r="D55" s="34">
        <f>SUM(D42:D54)</f>
        <v>1400</v>
      </c>
      <c r="E55" s="34">
        <f t="shared" ref="E55:O55" si="10">SUM(E42:E54)</f>
        <v>1400</v>
      </c>
      <c r="F55" s="34">
        <f t="shared" si="10"/>
        <v>1400</v>
      </c>
      <c r="G55" s="34">
        <f t="shared" si="10"/>
        <v>1400</v>
      </c>
      <c r="H55" s="34">
        <f t="shared" si="10"/>
        <v>1400</v>
      </c>
      <c r="I55" s="34">
        <f t="shared" si="10"/>
        <v>1400</v>
      </c>
      <c r="J55" s="34">
        <f t="shared" si="10"/>
        <v>1400</v>
      </c>
      <c r="K55" s="34">
        <f t="shared" si="10"/>
        <v>1400</v>
      </c>
      <c r="L55" s="34">
        <f t="shared" si="10"/>
        <v>1400</v>
      </c>
      <c r="M55" s="34">
        <f t="shared" si="10"/>
        <v>1400</v>
      </c>
      <c r="N55" s="34">
        <f t="shared" si="10"/>
        <v>1400</v>
      </c>
      <c r="O55" s="34">
        <f t="shared" si="10"/>
        <v>1400</v>
      </c>
      <c r="P55" s="34">
        <f t="shared" si="9"/>
        <v>16800</v>
      </c>
      <c r="Q55" s="34">
        <f>P55/COLUMNS(D55:O55)</f>
        <v>1400</v>
      </c>
    </row>
    <row r="56" spans="3:17" x14ac:dyDescent="0.25"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</row>
    <row r="57" spans="3:17" ht="18.75" thickBot="1" x14ac:dyDescent="0.3">
      <c r="C57" s="28" t="s">
        <v>42</v>
      </c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</row>
    <row r="58" spans="3:17" x14ac:dyDescent="0.25">
      <c r="C58" s="30" t="s">
        <v>43</v>
      </c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11">
        <f>SUM(D58:O58)</f>
        <v>0</v>
      </c>
      <c r="Q58" s="11">
        <f t="shared" ref="Q58:Q63" si="11">P58/COLUMNS(D58:O58)</f>
        <v>0</v>
      </c>
    </row>
    <row r="59" spans="3:17" x14ac:dyDescent="0.25">
      <c r="C59" s="31" t="s">
        <v>44</v>
      </c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11">
        <f t="shared" ref="P59:P111" si="12">SUM(D59:O59)</f>
        <v>0</v>
      </c>
      <c r="Q59" s="11">
        <f t="shared" si="11"/>
        <v>0</v>
      </c>
    </row>
    <row r="60" spans="3:17" x14ac:dyDescent="0.25">
      <c r="C60" s="30" t="s">
        <v>45</v>
      </c>
      <c r="D60" s="22"/>
      <c r="E60" s="22"/>
      <c r="F60" s="22"/>
      <c r="G60" s="22"/>
      <c r="H60" s="22"/>
      <c r="I60" s="22"/>
      <c r="J60" s="22"/>
      <c r="K60" s="22"/>
      <c r="L60" s="22"/>
      <c r="M60" s="22"/>
      <c r="N60" s="22"/>
      <c r="O60" s="22"/>
      <c r="P60" s="11">
        <f t="shared" si="12"/>
        <v>0</v>
      </c>
      <c r="Q60" s="11">
        <f t="shared" si="11"/>
        <v>0</v>
      </c>
    </row>
    <row r="61" spans="3:17" x14ac:dyDescent="0.25">
      <c r="C61" s="31" t="s">
        <v>46</v>
      </c>
      <c r="D61" s="22"/>
      <c r="E61" s="22"/>
      <c r="F61" s="22"/>
      <c r="G61" s="22"/>
      <c r="H61" s="22"/>
      <c r="I61" s="22"/>
      <c r="J61" s="22"/>
      <c r="K61" s="22"/>
      <c r="L61" s="22"/>
      <c r="M61" s="22"/>
      <c r="N61" s="22"/>
      <c r="O61" s="22"/>
      <c r="P61" s="11">
        <f t="shared" si="12"/>
        <v>0</v>
      </c>
      <c r="Q61" s="11">
        <f t="shared" si="11"/>
        <v>0</v>
      </c>
    </row>
    <row r="62" spans="3:17" x14ac:dyDescent="0.25">
      <c r="C62" s="31" t="s">
        <v>47</v>
      </c>
      <c r="D62" s="22"/>
      <c r="E62" s="22"/>
      <c r="F62" s="22"/>
      <c r="G62" s="22"/>
      <c r="H62" s="22"/>
      <c r="I62" s="22"/>
      <c r="J62" s="22"/>
      <c r="K62" s="22"/>
      <c r="L62" s="22"/>
      <c r="M62" s="22"/>
      <c r="N62" s="22"/>
      <c r="O62" s="22"/>
      <c r="P62" s="11">
        <f t="shared" si="12"/>
        <v>0</v>
      </c>
      <c r="Q62" s="11">
        <f t="shared" si="11"/>
        <v>0</v>
      </c>
    </row>
    <row r="63" spans="3:17" x14ac:dyDescent="0.25">
      <c r="C63" s="30" t="s">
        <v>48</v>
      </c>
      <c r="D63" s="22"/>
      <c r="E63" s="22"/>
      <c r="F63" s="22"/>
      <c r="G63" s="22"/>
      <c r="H63" s="22"/>
      <c r="I63" s="22"/>
      <c r="J63" s="22"/>
      <c r="K63" s="22"/>
      <c r="L63" s="22"/>
      <c r="M63" s="22"/>
      <c r="N63" s="22"/>
      <c r="O63" s="22"/>
      <c r="P63" s="11">
        <f t="shared" si="12"/>
        <v>0</v>
      </c>
      <c r="Q63" s="11">
        <f t="shared" si="11"/>
        <v>0</v>
      </c>
    </row>
    <row r="64" spans="3:17" x14ac:dyDescent="0.25">
      <c r="C64" s="30" t="s">
        <v>28</v>
      </c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11">
        <f t="shared" si="12"/>
        <v>0</v>
      </c>
      <c r="Q64" s="11">
        <f>P64/COLUMNS(D64:O64)</f>
        <v>0</v>
      </c>
    </row>
    <row r="65" spans="3:17" x14ac:dyDescent="0.25">
      <c r="C65" s="33" t="str">
        <f>"Total "&amp;C57</f>
        <v>Total TRANSPORTATION</v>
      </c>
      <c r="D65" s="34">
        <f>SUM(D58:D64)</f>
        <v>0</v>
      </c>
      <c r="E65" s="34">
        <f t="shared" ref="E65:O65" si="13">SUM(E58:E64)</f>
        <v>0</v>
      </c>
      <c r="F65" s="34">
        <f t="shared" si="13"/>
        <v>0</v>
      </c>
      <c r="G65" s="34">
        <f t="shared" si="13"/>
        <v>0</v>
      </c>
      <c r="H65" s="34">
        <f t="shared" si="13"/>
        <v>0</v>
      </c>
      <c r="I65" s="34">
        <f t="shared" si="13"/>
        <v>0</v>
      </c>
      <c r="J65" s="34">
        <f t="shared" si="13"/>
        <v>0</v>
      </c>
      <c r="K65" s="34">
        <f t="shared" si="13"/>
        <v>0</v>
      </c>
      <c r="L65" s="34">
        <f t="shared" si="13"/>
        <v>0</v>
      </c>
      <c r="M65" s="34">
        <f t="shared" si="13"/>
        <v>0</v>
      </c>
      <c r="N65" s="34">
        <f t="shared" si="13"/>
        <v>0</v>
      </c>
      <c r="O65" s="34">
        <f t="shared" si="13"/>
        <v>0</v>
      </c>
      <c r="P65" s="34">
        <f t="shared" si="12"/>
        <v>0</v>
      </c>
      <c r="Q65" s="34">
        <f>P65/COLUMNS(D65:O65)</f>
        <v>0</v>
      </c>
    </row>
    <row r="66" spans="3:17" x14ac:dyDescent="0.25"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11"/>
      <c r="Q66" s="11"/>
    </row>
    <row r="67" spans="3:17" ht="18.75" thickBot="1" x14ac:dyDescent="0.3">
      <c r="C67" s="28" t="s">
        <v>49</v>
      </c>
      <c r="D67" s="29"/>
      <c r="E67" s="29"/>
      <c r="F67" s="29"/>
      <c r="G67" s="29"/>
      <c r="H67" s="29"/>
      <c r="I67" s="29"/>
      <c r="J67" s="29"/>
      <c r="K67" s="29"/>
      <c r="L67" s="29"/>
      <c r="M67" s="29"/>
      <c r="N67" s="29"/>
      <c r="O67" s="29"/>
      <c r="P67" s="29"/>
      <c r="Q67" s="29"/>
    </row>
    <row r="68" spans="3:17" x14ac:dyDescent="0.25">
      <c r="C68" s="31" t="s">
        <v>50</v>
      </c>
      <c r="D68" s="22"/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11">
        <f t="shared" si="12"/>
        <v>0</v>
      </c>
      <c r="Q68" s="11">
        <f t="shared" ref="Q68:Q73" si="14">P68/COLUMNS(D68:O68)</f>
        <v>0</v>
      </c>
    </row>
    <row r="69" spans="3:17" x14ac:dyDescent="0.25">
      <c r="C69" s="30" t="s">
        <v>51</v>
      </c>
      <c r="D69" s="22"/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11">
        <f t="shared" si="12"/>
        <v>0</v>
      </c>
      <c r="Q69" s="11">
        <f t="shared" si="14"/>
        <v>0</v>
      </c>
    </row>
    <row r="70" spans="3:17" x14ac:dyDescent="0.25">
      <c r="C70" s="30" t="s">
        <v>52</v>
      </c>
      <c r="D70" s="22"/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11">
        <f t="shared" si="12"/>
        <v>0</v>
      </c>
      <c r="Q70" s="11">
        <f t="shared" si="14"/>
        <v>0</v>
      </c>
    </row>
    <row r="71" spans="3:17" x14ac:dyDescent="0.25">
      <c r="C71" s="31" t="s">
        <v>53</v>
      </c>
      <c r="D71" s="22"/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11">
        <f t="shared" si="12"/>
        <v>0</v>
      </c>
      <c r="Q71" s="11">
        <f t="shared" si="14"/>
        <v>0</v>
      </c>
    </row>
    <row r="72" spans="3:17" x14ac:dyDescent="0.25">
      <c r="C72" s="30" t="s">
        <v>54</v>
      </c>
      <c r="D72" s="22"/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11">
        <f t="shared" si="12"/>
        <v>0</v>
      </c>
      <c r="Q72" s="11">
        <f t="shared" si="14"/>
        <v>0</v>
      </c>
    </row>
    <row r="73" spans="3:17" x14ac:dyDescent="0.25">
      <c r="C73" s="30" t="s">
        <v>55</v>
      </c>
      <c r="D73" s="22"/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11">
        <f t="shared" si="12"/>
        <v>0</v>
      </c>
      <c r="Q73" s="11">
        <f t="shared" si="14"/>
        <v>0</v>
      </c>
    </row>
    <row r="74" spans="3:17" x14ac:dyDescent="0.25">
      <c r="C74" s="30" t="s">
        <v>28</v>
      </c>
      <c r="D74" s="32"/>
      <c r="E74" s="32"/>
      <c r="F74" s="32"/>
      <c r="G74" s="32"/>
      <c r="H74" s="32"/>
      <c r="I74" s="32"/>
      <c r="J74" s="32"/>
      <c r="K74" s="32"/>
      <c r="L74" s="32"/>
      <c r="M74" s="32"/>
      <c r="N74" s="32"/>
      <c r="O74" s="32"/>
      <c r="P74" s="11">
        <f t="shared" si="12"/>
        <v>0</v>
      </c>
      <c r="Q74" s="11">
        <f>P74/COLUMNS(D74:O74)</f>
        <v>0</v>
      </c>
    </row>
    <row r="75" spans="3:17" x14ac:dyDescent="0.25">
      <c r="C75" s="33" t="str">
        <f>"Total "&amp;C67</f>
        <v>Total HEALTH</v>
      </c>
      <c r="D75" s="34">
        <f>SUM(D68:D74)</f>
        <v>0</v>
      </c>
      <c r="E75" s="34">
        <f t="shared" ref="E75:O75" si="15">SUM(E68:E74)</f>
        <v>0</v>
      </c>
      <c r="F75" s="34">
        <f t="shared" si="15"/>
        <v>0</v>
      </c>
      <c r="G75" s="34">
        <f t="shared" si="15"/>
        <v>0</v>
      </c>
      <c r="H75" s="34">
        <f t="shared" si="15"/>
        <v>0</v>
      </c>
      <c r="I75" s="34">
        <f t="shared" si="15"/>
        <v>0</v>
      </c>
      <c r="J75" s="34">
        <f t="shared" si="15"/>
        <v>0</v>
      </c>
      <c r="K75" s="34">
        <f t="shared" si="15"/>
        <v>0</v>
      </c>
      <c r="L75" s="34">
        <f t="shared" si="15"/>
        <v>0</v>
      </c>
      <c r="M75" s="34">
        <f t="shared" si="15"/>
        <v>0</v>
      </c>
      <c r="N75" s="34">
        <f t="shared" si="15"/>
        <v>0</v>
      </c>
      <c r="O75" s="34">
        <f t="shared" si="15"/>
        <v>0</v>
      </c>
      <c r="P75" s="34">
        <f t="shared" si="12"/>
        <v>0</v>
      </c>
      <c r="Q75" s="34">
        <f>P75/COLUMNS(D75:O75)</f>
        <v>0</v>
      </c>
    </row>
    <row r="76" spans="3:17" x14ac:dyDescent="0.25"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1"/>
      <c r="Q76" s="11"/>
    </row>
    <row r="77" spans="3:17" ht="18.75" thickBot="1" x14ac:dyDescent="0.3">
      <c r="C77" s="28" t="s">
        <v>105</v>
      </c>
      <c r="D77" s="29"/>
      <c r="E77" s="29"/>
      <c r="F77" s="29"/>
      <c r="G77" s="29"/>
      <c r="H77" s="29"/>
      <c r="I77" s="29"/>
      <c r="J77" s="29"/>
      <c r="K77" s="29"/>
      <c r="L77" s="29"/>
      <c r="M77" s="29"/>
      <c r="N77" s="29"/>
      <c r="O77" s="29"/>
      <c r="P77" s="29"/>
      <c r="Q77" s="29"/>
    </row>
    <row r="78" spans="3:17" x14ac:dyDescent="0.25">
      <c r="C78" s="30" t="s">
        <v>57</v>
      </c>
      <c r="D78" s="22"/>
      <c r="E78" s="22"/>
      <c r="F78" s="22"/>
      <c r="G78" s="22"/>
      <c r="H78" s="22"/>
      <c r="I78" s="22"/>
      <c r="J78" s="22"/>
      <c r="K78" s="22"/>
      <c r="L78" s="22"/>
      <c r="M78" s="22"/>
      <c r="N78" s="22"/>
      <c r="O78" s="22"/>
      <c r="P78" s="11">
        <f t="shared" si="12"/>
        <v>0</v>
      </c>
      <c r="Q78" s="11">
        <f>P78/COLUMNS(D78:O78)</f>
        <v>0</v>
      </c>
    </row>
    <row r="79" spans="3:17" x14ac:dyDescent="0.25">
      <c r="C79" s="30" t="s">
        <v>58</v>
      </c>
      <c r="D79" s="22"/>
      <c r="E79" s="22"/>
      <c r="F79" s="22"/>
      <c r="G79" s="22"/>
      <c r="H79" s="22"/>
      <c r="I79" s="22"/>
      <c r="J79" s="22"/>
      <c r="K79" s="22"/>
      <c r="L79" s="22"/>
      <c r="M79" s="22"/>
      <c r="N79" s="22"/>
      <c r="O79" s="22"/>
      <c r="P79" s="11">
        <f t="shared" si="12"/>
        <v>0</v>
      </c>
      <c r="Q79" s="11">
        <f>P79/COLUMNS(D79:O79)</f>
        <v>0</v>
      </c>
    </row>
    <row r="80" spans="3:17" x14ac:dyDescent="0.25">
      <c r="C80" s="31" t="s">
        <v>59</v>
      </c>
      <c r="D80" s="22"/>
      <c r="E80" s="22"/>
      <c r="F80" s="22"/>
      <c r="G80" s="22"/>
      <c r="H80" s="22"/>
      <c r="I80" s="22"/>
      <c r="J80" s="22"/>
      <c r="K80" s="22"/>
      <c r="L80" s="22"/>
      <c r="M80" s="22"/>
      <c r="N80" s="22"/>
      <c r="O80" s="22"/>
      <c r="P80" s="11">
        <f t="shared" si="12"/>
        <v>0</v>
      </c>
      <c r="Q80" s="11">
        <f>P80/COLUMNS(D80:O80)</f>
        <v>0</v>
      </c>
    </row>
    <row r="81" spans="3:17" x14ac:dyDescent="0.25">
      <c r="C81" s="30" t="s">
        <v>28</v>
      </c>
      <c r="D81" s="32"/>
      <c r="E81" s="32"/>
      <c r="F81" s="32"/>
      <c r="G81" s="32"/>
      <c r="H81" s="32"/>
      <c r="I81" s="32"/>
      <c r="J81" s="32"/>
      <c r="K81" s="32"/>
      <c r="L81" s="32"/>
      <c r="M81" s="32"/>
      <c r="N81" s="32"/>
      <c r="O81" s="32"/>
      <c r="P81" s="11">
        <f t="shared" si="12"/>
        <v>0</v>
      </c>
      <c r="Q81" s="11">
        <f>P81/COLUMNS(D81:O81)</f>
        <v>0</v>
      </c>
    </row>
    <row r="82" spans="3:17" x14ac:dyDescent="0.25">
      <c r="C82" s="33" t="str">
        <f>"Total "&amp;C77</f>
        <v>Total CHARITY/GIFTS/Clubs</v>
      </c>
      <c r="D82" s="34">
        <f>SUM(D78:D81)</f>
        <v>0</v>
      </c>
      <c r="E82" s="34">
        <f t="shared" ref="E82:O82" si="16">SUM(E78:E81)</f>
        <v>0</v>
      </c>
      <c r="F82" s="34">
        <f t="shared" si="16"/>
        <v>0</v>
      </c>
      <c r="G82" s="34">
        <f t="shared" si="16"/>
        <v>0</v>
      </c>
      <c r="H82" s="34">
        <f t="shared" si="16"/>
        <v>0</v>
      </c>
      <c r="I82" s="34">
        <f t="shared" si="16"/>
        <v>0</v>
      </c>
      <c r="J82" s="34">
        <f t="shared" si="16"/>
        <v>0</v>
      </c>
      <c r="K82" s="34">
        <f t="shared" si="16"/>
        <v>0</v>
      </c>
      <c r="L82" s="34">
        <f t="shared" si="16"/>
        <v>0</v>
      </c>
      <c r="M82" s="34">
        <f t="shared" si="16"/>
        <v>0</v>
      </c>
      <c r="N82" s="34">
        <f t="shared" si="16"/>
        <v>0</v>
      </c>
      <c r="O82" s="34">
        <f t="shared" si="16"/>
        <v>0</v>
      </c>
      <c r="P82" s="34">
        <f t="shared" si="12"/>
        <v>0</v>
      </c>
      <c r="Q82" s="34">
        <f>P82/COLUMNS(D82:O82)</f>
        <v>0</v>
      </c>
    </row>
    <row r="83" spans="3:17" x14ac:dyDescent="0.25">
      <c r="C83" s="3"/>
      <c r="D83" s="16"/>
      <c r="E83" s="16"/>
      <c r="F83" s="16"/>
      <c r="G83" s="16"/>
      <c r="H83" s="16"/>
      <c r="I83" s="16"/>
      <c r="J83" s="16"/>
      <c r="K83" s="16"/>
      <c r="L83" s="16"/>
      <c r="M83" s="16"/>
      <c r="N83" s="16"/>
      <c r="O83" s="16"/>
      <c r="P83" s="11"/>
      <c r="Q83" s="11"/>
    </row>
    <row r="84" spans="3:17" ht="18.75" thickBot="1" x14ac:dyDescent="0.3">
      <c r="C84" s="28" t="s">
        <v>103</v>
      </c>
      <c r="D84" s="29"/>
      <c r="E84" s="29"/>
      <c r="F84" s="29"/>
      <c r="G84" s="29"/>
      <c r="H84" s="29"/>
      <c r="I84" s="29"/>
      <c r="J84" s="29"/>
      <c r="K84" s="29"/>
      <c r="L84" s="29"/>
      <c r="M84" s="29"/>
      <c r="N84" s="29"/>
      <c r="O84" s="29"/>
      <c r="P84" s="29"/>
      <c r="Q84" s="29"/>
    </row>
    <row r="85" spans="3:17" x14ac:dyDescent="0.25">
      <c r="C85" s="30" t="s">
        <v>61</v>
      </c>
      <c r="D85" s="22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11">
        <f t="shared" si="12"/>
        <v>0</v>
      </c>
      <c r="Q85" s="11">
        <f t="shared" ref="Q85:Q92" si="17">P85/COLUMNS(D85:O85)</f>
        <v>0</v>
      </c>
    </row>
    <row r="86" spans="3:17" x14ac:dyDescent="0.25">
      <c r="C86" s="30" t="s">
        <v>62</v>
      </c>
      <c r="D86" s="22"/>
      <c r="E86" s="22"/>
      <c r="F86" s="22"/>
      <c r="G86" s="22"/>
      <c r="H86" s="22"/>
      <c r="I86" s="22"/>
      <c r="J86" s="22"/>
      <c r="K86" s="22"/>
      <c r="L86" s="22"/>
      <c r="M86" s="22"/>
      <c r="N86" s="22"/>
      <c r="O86" s="22"/>
      <c r="P86" s="11">
        <f t="shared" si="12"/>
        <v>0</v>
      </c>
      <c r="Q86" s="11">
        <f t="shared" si="17"/>
        <v>0</v>
      </c>
    </row>
    <row r="87" spans="3:17" x14ac:dyDescent="0.25">
      <c r="C87" s="31" t="s">
        <v>63</v>
      </c>
      <c r="D87" s="22"/>
      <c r="E87" s="22"/>
      <c r="F87" s="22"/>
      <c r="G87" s="22"/>
      <c r="H87" s="22"/>
      <c r="I87" s="22"/>
      <c r="J87" s="22"/>
      <c r="K87" s="22"/>
      <c r="L87" s="22"/>
      <c r="M87" s="22"/>
      <c r="N87" s="22"/>
      <c r="O87" s="22"/>
      <c r="P87" s="11">
        <f t="shared" si="12"/>
        <v>0</v>
      </c>
      <c r="Q87" s="11">
        <f t="shared" si="17"/>
        <v>0</v>
      </c>
    </row>
    <row r="88" spans="3:17" x14ac:dyDescent="0.25">
      <c r="C88" s="31" t="s">
        <v>64</v>
      </c>
      <c r="D88" s="22"/>
      <c r="E88" s="22"/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11">
        <f t="shared" si="12"/>
        <v>0</v>
      </c>
      <c r="Q88" s="11">
        <f t="shared" si="17"/>
        <v>0</v>
      </c>
    </row>
    <row r="89" spans="3:17" x14ac:dyDescent="0.25">
      <c r="C89" s="31" t="s">
        <v>65</v>
      </c>
      <c r="D89" s="22"/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11">
        <f t="shared" si="12"/>
        <v>0</v>
      </c>
      <c r="Q89" s="11">
        <f t="shared" si="17"/>
        <v>0</v>
      </c>
    </row>
    <row r="90" spans="3:17" x14ac:dyDescent="0.25">
      <c r="C90" s="30" t="s">
        <v>66</v>
      </c>
      <c r="D90" s="22"/>
      <c r="E90" s="22"/>
      <c r="F90" s="22"/>
      <c r="G90" s="22"/>
      <c r="H90" s="22"/>
      <c r="I90" s="22"/>
      <c r="J90" s="22"/>
      <c r="K90" s="22"/>
      <c r="L90" s="22"/>
      <c r="M90" s="22"/>
      <c r="N90" s="22"/>
      <c r="O90" s="22"/>
      <c r="P90" s="11">
        <f t="shared" si="12"/>
        <v>0</v>
      </c>
      <c r="Q90" s="11">
        <f t="shared" si="17"/>
        <v>0</v>
      </c>
    </row>
    <row r="91" spans="3:17" x14ac:dyDescent="0.25">
      <c r="C91" s="31" t="s">
        <v>67</v>
      </c>
      <c r="D91" s="22"/>
      <c r="E91" s="22"/>
      <c r="F91" s="22"/>
      <c r="G91" s="22"/>
      <c r="H91" s="22"/>
      <c r="I91" s="22"/>
      <c r="J91" s="22"/>
      <c r="K91" s="22"/>
      <c r="L91" s="22"/>
      <c r="M91" s="22"/>
      <c r="N91" s="22"/>
      <c r="O91" s="22"/>
      <c r="P91" s="11">
        <f t="shared" si="12"/>
        <v>0</v>
      </c>
      <c r="Q91" s="11">
        <f t="shared" si="17"/>
        <v>0</v>
      </c>
    </row>
    <row r="92" spans="3:17" x14ac:dyDescent="0.25">
      <c r="C92" s="30" t="s">
        <v>68</v>
      </c>
      <c r="D92" s="22"/>
      <c r="E92" s="22"/>
      <c r="F92" s="22"/>
      <c r="G92" s="22"/>
      <c r="H92" s="22"/>
      <c r="I92" s="22"/>
      <c r="J92" s="22"/>
      <c r="K92" s="22"/>
      <c r="L92" s="22"/>
      <c r="M92" s="22"/>
      <c r="N92" s="22"/>
      <c r="O92" s="22"/>
      <c r="P92" s="11">
        <f>SUM(D92:O92)</f>
        <v>0</v>
      </c>
      <c r="Q92" s="11">
        <f t="shared" si="17"/>
        <v>0</v>
      </c>
    </row>
    <row r="93" spans="3:17" x14ac:dyDescent="0.25">
      <c r="C93" s="30" t="s">
        <v>28</v>
      </c>
      <c r="D93" s="32"/>
      <c r="E93" s="32"/>
      <c r="F93" s="32"/>
      <c r="G93" s="32"/>
      <c r="H93" s="32"/>
      <c r="I93" s="32"/>
      <c r="J93" s="32"/>
      <c r="K93" s="32"/>
      <c r="L93" s="32"/>
      <c r="M93" s="32"/>
      <c r="N93" s="32"/>
      <c r="O93" s="32"/>
      <c r="P93" s="11">
        <f t="shared" si="12"/>
        <v>0</v>
      </c>
      <c r="Q93" s="11">
        <f>P93/COLUMNS(D93:O93)</f>
        <v>0</v>
      </c>
    </row>
    <row r="94" spans="3:17" x14ac:dyDescent="0.25">
      <c r="C94" s="33" t="str">
        <f>"Total "&amp;C84</f>
        <v>Total Daily Spending</v>
      </c>
      <c r="D94" s="34">
        <f>SUM(D85:D93)</f>
        <v>0</v>
      </c>
      <c r="E94" s="34">
        <f t="shared" ref="E94:O94" si="18">SUM(E85:E93)</f>
        <v>0</v>
      </c>
      <c r="F94" s="34">
        <f t="shared" si="18"/>
        <v>0</v>
      </c>
      <c r="G94" s="34">
        <f t="shared" si="18"/>
        <v>0</v>
      </c>
      <c r="H94" s="34">
        <f t="shared" si="18"/>
        <v>0</v>
      </c>
      <c r="I94" s="34">
        <f t="shared" si="18"/>
        <v>0</v>
      </c>
      <c r="J94" s="34">
        <f t="shared" si="18"/>
        <v>0</v>
      </c>
      <c r="K94" s="34">
        <f t="shared" si="18"/>
        <v>0</v>
      </c>
      <c r="L94" s="34">
        <f t="shared" si="18"/>
        <v>0</v>
      </c>
      <c r="M94" s="34">
        <f t="shared" si="18"/>
        <v>0</v>
      </c>
      <c r="N94" s="34">
        <f t="shared" si="18"/>
        <v>0</v>
      </c>
      <c r="O94" s="34">
        <f t="shared" si="18"/>
        <v>0</v>
      </c>
      <c r="P94" s="34">
        <f t="shared" si="12"/>
        <v>0</v>
      </c>
      <c r="Q94" s="34">
        <f>P94/COLUMNS(D94:O94)</f>
        <v>0</v>
      </c>
    </row>
    <row r="95" spans="3:17" x14ac:dyDescent="0.25"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11"/>
      <c r="Q95" s="11"/>
    </row>
    <row r="96" spans="3:17" ht="18.75" thickBot="1" x14ac:dyDescent="0.3">
      <c r="C96" s="28" t="s">
        <v>69</v>
      </c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29"/>
      <c r="O96" s="29"/>
      <c r="P96" s="29"/>
      <c r="Q96" s="29"/>
    </row>
    <row r="97" spans="3:17" x14ac:dyDescent="0.25">
      <c r="C97" s="30" t="s">
        <v>70</v>
      </c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11">
        <f t="shared" si="12"/>
        <v>0</v>
      </c>
      <c r="Q97" s="11">
        <f t="shared" ref="Q97:Q109" si="19">P97/COLUMNS(D97:O97)</f>
        <v>0</v>
      </c>
    </row>
    <row r="98" spans="3:17" x14ac:dyDescent="0.25">
      <c r="C98" s="30" t="s">
        <v>71</v>
      </c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11">
        <f t="shared" si="12"/>
        <v>0</v>
      </c>
      <c r="Q98" s="11">
        <f t="shared" si="19"/>
        <v>0</v>
      </c>
    </row>
    <row r="99" spans="3:17" x14ac:dyDescent="0.25">
      <c r="C99" s="30" t="s">
        <v>72</v>
      </c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11">
        <f t="shared" si="12"/>
        <v>0</v>
      </c>
      <c r="Q99" s="11">
        <f t="shared" si="19"/>
        <v>0</v>
      </c>
    </row>
    <row r="100" spans="3:17" x14ac:dyDescent="0.25">
      <c r="C100" s="31" t="s">
        <v>73</v>
      </c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11">
        <f t="shared" si="12"/>
        <v>0</v>
      </c>
      <c r="Q100" s="11">
        <f t="shared" si="19"/>
        <v>0</v>
      </c>
    </row>
    <row r="101" spans="3:17" x14ac:dyDescent="0.25">
      <c r="C101" s="31" t="s">
        <v>74</v>
      </c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11">
        <f t="shared" si="12"/>
        <v>0</v>
      </c>
      <c r="Q101" s="11">
        <f t="shared" si="19"/>
        <v>0</v>
      </c>
    </row>
    <row r="102" spans="3:17" x14ac:dyDescent="0.25">
      <c r="C102" s="31" t="s">
        <v>75</v>
      </c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11">
        <f t="shared" si="12"/>
        <v>0</v>
      </c>
      <c r="Q102" s="11">
        <f t="shared" si="19"/>
        <v>0</v>
      </c>
    </row>
    <row r="103" spans="3:17" x14ac:dyDescent="0.25">
      <c r="C103" s="30" t="s">
        <v>76</v>
      </c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11">
        <f t="shared" si="12"/>
        <v>0</v>
      </c>
      <c r="Q103" s="11">
        <f t="shared" si="19"/>
        <v>0</v>
      </c>
    </row>
    <row r="104" spans="3:17" x14ac:dyDescent="0.25">
      <c r="C104" s="31" t="s">
        <v>77</v>
      </c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11">
        <f t="shared" si="12"/>
        <v>0</v>
      </c>
      <c r="Q104" s="11">
        <f t="shared" si="19"/>
        <v>0</v>
      </c>
    </row>
    <row r="105" spans="3:17" x14ac:dyDescent="0.25">
      <c r="C105" s="31" t="s">
        <v>78</v>
      </c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11">
        <f t="shared" si="12"/>
        <v>0</v>
      </c>
      <c r="Q105" s="11">
        <f t="shared" si="19"/>
        <v>0</v>
      </c>
    </row>
    <row r="106" spans="3:17" x14ac:dyDescent="0.25">
      <c r="C106" s="31" t="s">
        <v>79</v>
      </c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11">
        <f t="shared" si="12"/>
        <v>0</v>
      </c>
      <c r="Q106" s="11">
        <f t="shared" si="19"/>
        <v>0</v>
      </c>
    </row>
    <row r="107" spans="3:17" x14ac:dyDescent="0.25">
      <c r="C107" s="31" t="s">
        <v>80</v>
      </c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11">
        <f t="shared" si="12"/>
        <v>0</v>
      </c>
      <c r="Q107" s="11">
        <f t="shared" si="19"/>
        <v>0</v>
      </c>
    </row>
    <row r="108" spans="3:17" x14ac:dyDescent="0.25">
      <c r="C108" s="31" t="s">
        <v>81</v>
      </c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11">
        <f t="shared" si="12"/>
        <v>0</v>
      </c>
      <c r="Q108" s="11">
        <f t="shared" si="19"/>
        <v>0</v>
      </c>
    </row>
    <row r="109" spans="3:17" x14ac:dyDescent="0.25">
      <c r="C109" s="30" t="s">
        <v>82</v>
      </c>
      <c r="D109" s="22"/>
      <c r="E109" s="22"/>
      <c r="F109" s="22"/>
      <c r="G109" s="22"/>
      <c r="H109" s="22"/>
      <c r="I109" s="22"/>
      <c r="J109" s="22"/>
      <c r="K109" s="22"/>
      <c r="L109" s="22"/>
      <c r="M109" s="22"/>
      <c r="N109" s="22"/>
      <c r="O109" s="22"/>
      <c r="P109" s="11">
        <f t="shared" si="12"/>
        <v>0</v>
      </c>
      <c r="Q109" s="11">
        <f t="shared" si="19"/>
        <v>0</v>
      </c>
    </row>
    <row r="110" spans="3:17" x14ac:dyDescent="0.25">
      <c r="C110" s="30" t="s">
        <v>28</v>
      </c>
      <c r="D110" s="32"/>
      <c r="E110" s="32"/>
      <c r="F110" s="32"/>
      <c r="G110" s="32"/>
      <c r="H110" s="32"/>
      <c r="I110" s="32"/>
      <c r="J110" s="32"/>
      <c r="K110" s="32"/>
      <c r="L110" s="32"/>
      <c r="M110" s="32"/>
      <c r="N110" s="32"/>
      <c r="O110" s="32"/>
      <c r="P110" s="11">
        <f t="shared" si="12"/>
        <v>0</v>
      </c>
      <c r="Q110" s="11">
        <f>P110/COLUMNS(D110:O110)</f>
        <v>0</v>
      </c>
    </row>
    <row r="111" spans="3:17" x14ac:dyDescent="0.25">
      <c r="C111" s="33" t="str">
        <f>"Total "&amp;C96</f>
        <v>Total ENTERTAINMENT</v>
      </c>
      <c r="D111" s="34">
        <f>SUM(D97:D110)</f>
        <v>0</v>
      </c>
      <c r="E111" s="34">
        <f t="shared" ref="E111:O111" si="20">SUM(E97:E110)</f>
        <v>0</v>
      </c>
      <c r="F111" s="34">
        <f t="shared" si="20"/>
        <v>0</v>
      </c>
      <c r="G111" s="34">
        <f t="shared" si="20"/>
        <v>0</v>
      </c>
      <c r="H111" s="34">
        <f t="shared" si="20"/>
        <v>0</v>
      </c>
      <c r="I111" s="34">
        <f t="shared" si="20"/>
        <v>0</v>
      </c>
      <c r="J111" s="34">
        <f t="shared" si="20"/>
        <v>0</v>
      </c>
      <c r="K111" s="34">
        <f t="shared" si="20"/>
        <v>0</v>
      </c>
      <c r="L111" s="34">
        <f t="shared" si="20"/>
        <v>0</v>
      </c>
      <c r="M111" s="34">
        <f t="shared" si="20"/>
        <v>0</v>
      </c>
      <c r="N111" s="34">
        <f t="shared" si="20"/>
        <v>0</v>
      </c>
      <c r="O111" s="34">
        <f t="shared" si="20"/>
        <v>0</v>
      </c>
      <c r="P111" s="34">
        <f t="shared" si="12"/>
        <v>0</v>
      </c>
      <c r="Q111" s="34">
        <f>P111/COLUMNS(D111:O111)</f>
        <v>0</v>
      </c>
    </row>
    <row r="112" spans="3:17" x14ac:dyDescent="0.25"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11"/>
      <c r="Q112" s="11"/>
    </row>
    <row r="113" spans="3:17" x14ac:dyDescent="0.25"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11"/>
      <c r="Q113" s="11"/>
    </row>
    <row r="114" spans="3:17" ht="18.75" thickBot="1" x14ac:dyDescent="0.3">
      <c r="C114" s="28" t="s">
        <v>104</v>
      </c>
      <c r="D114" s="29"/>
      <c r="E114" s="29"/>
      <c r="F114" s="29"/>
      <c r="G114" s="29"/>
      <c r="H114" s="29"/>
      <c r="I114" s="29"/>
      <c r="J114" s="29"/>
      <c r="K114" s="29"/>
      <c r="L114" s="29"/>
      <c r="M114" s="29"/>
      <c r="N114" s="29"/>
      <c r="O114" s="29"/>
      <c r="P114" s="29"/>
      <c r="Q114" s="29"/>
    </row>
    <row r="115" spans="3:17" x14ac:dyDescent="0.25">
      <c r="C115" s="31" t="s">
        <v>90</v>
      </c>
      <c r="D115" s="22"/>
      <c r="E115" s="22"/>
      <c r="F115" s="22"/>
      <c r="G115" s="22"/>
      <c r="H115" s="22"/>
      <c r="I115" s="22"/>
      <c r="J115" s="22"/>
      <c r="K115" s="22"/>
      <c r="L115" s="22"/>
      <c r="M115" s="22"/>
      <c r="N115" s="22"/>
      <c r="O115" s="22"/>
      <c r="P115" s="11">
        <f t="shared" ref="P115:P122" si="21">SUM(D115:O115)</f>
        <v>0</v>
      </c>
      <c r="Q115" s="11">
        <f t="shared" ref="Q115:Q120" si="22">P115/COLUMNS(D115:O115)</f>
        <v>0</v>
      </c>
    </row>
    <row r="116" spans="3:17" x14ac:dyDescent="0.25">
      <c r="C116" s="31" t="s">
        <v>91</v>
      </c>
      <c r="D116" s="22"/>
      <c r="E116" s="22"/>
      <c r="F116" s="22"/>
      <c r="G116" s="22"/>
      <c r="H116" s="22"/>
      <c r="I116" s="22"/>
      <c r="J116" s="22"/>
      <c r="K116" s="22"/>
      <c r="L116" s="22"/>
      <c r="M116" s="22"/>
      <c r="N116" s="22"/>
      <c r="O116" s="22"/>
      <c r="P116" s="11">
        <f t="shared" si="21"/>
        <v>0</v>
      </c>
      <c r="Q116" s="11">
        <f t="shared" si="22"/>
        <v>0</v>
      </c>
    </row>
    <row r="117" spans="3:17" x14ac:dyDescent="0.25">
      <c r="C117" s="30" t="s">
        <v>92</v>
      </c>
      <c r="D117" s="22"/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11">
        <f t="shared" si="21"/>
        <v>0</v>
      </c>
      <c r="Q117" s="11">
        <f t="shared" si="22"/>
        <v>0</v>
      </c>
    </row>
    <row r="118" spans="3:17" x14ac:dyDescent="0.25">
      <c r="C118" s="30" t="s">
        <v>93</v>
      </c>
      <c r="D118" s="22"/>
      <c r="E118" s="22"/>
      <c r="F118" s="22"/>
      <c r="G118" s="22"/>
      <c r="H118" s="22"/>
      <c r="I118" s="22"/>
      <c r="J118" s="22"/>
      <c r="K118" s="22"/>
      <c r="L118" s="22"/>
      <c r="M118" s="22"/>
      <c r="N118" s="22"/>
      <c r="O118" s="22"/>
      <c r="P118" s="11">
        <f t="shared" si="21"/>
        <v>0</v>
      </c>
      <c r="Q118" s="11">
        <f t="shared" si="22"/>
        <v>0</v>
      </c>
    </row>
    <row r="119" spans="3:17" x14ac:dyDescent="0.25">
      <c r="C119" s="31" t="s">
        <v>94</v>
      </c>
      <c r="D119" s="22"/>
      <c r="E119" s="22"/>
      <c r="F119" s="22"/>
      <c r="G119" s="22"/>
      <c r="H119" s="22"/>
      <c r="I119" s="22"/>
      <c r="J119" s="22"/>
      <c r="K119" s="22"/>
      <c r="L119" s="22"/>
      <c r="M119" s="22"/>
      <c r="N119" s="22"/>
      <c r="O119" s="22"/>
      <c r="P119" s="11">
        <f t="shared" si="21"/>
        <v>0</v>
      </c>
      <c r="Q119" s="11">
        <f t="shared" si="22"/>
        <v>0</v>
      </c>
    </row>
    <row r="120" spans="3:17" x14ac:dyDescent="0.25">
      <c r="C120" s="30" t="s">
        <v>95</v>
      </c>
      <c r="D120" s="22"/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22"/>
      <c r="P120" s="11">
        <f t="shared" si="21"/>
        <v>0</v>
      </c>
      <c r="Q120" s="11">
        <f t="shared" si="22"/>
        <v>0</v>
      </c>
    </row>
    <row r="121" spans="3:17" x14ac:dyDescent="0.25">
      <c r="C121" s="30" t="s">
        <v>28</v>
      </c>
      <c r="D121" s="32"/>
      <c r="E121" s="32"/>
      <c r="F121" s="32"/>
      <c r="G121" s="32"/>
      <c r="H121" s="32"/>
      <c r="I121" s="32"/>
      <c r="J121" s="32"/>
      <c r="K121" s="32"/>
      <c r="L121" s="32"/>
      <c r="M121" s="32"/>
      <c r="N121" s="32"/>
      <c r="O121" s="32"/>
      <c r="P121" s="11">
        <f t="shared" si="21"/>
        <v>0</v>
      </c>
      <c r="Q121" s="11">
        <f>P121/COLUMNS(D121:O121)</f>
        <v>0</v>
      </c>
    </row>
    <row r="122" spans="3:17" x14ac:dyDescent="0.25">
      <c r="C122" s="33" t="str">
        <f>"Total "&amp;C114</f>
        <v>Total Debt / Responsibility</v>
      </c>
      <c r="D122" s="34">
        <f>SUM(D115:D121)</f>
        <v>0</v>
      </c>
      <c r="E122" s="34">
        <f t="shared" ref="E122:O122" si="23">SUM(E115:E121)</f>
        <v>0</v>
      </c>
      <c r="F122" s="34">
        <f t="shared" si="23"/>
        <v>0</v>
      </c>
      <c r="G122" s="34">
        <f t="shared" si="23"/>
        <v>0</v>
      </c>
      <c r="H122" s="34">
        <f t="shared" si="23"/>
        <v>0</v>
      </c>
      <c r="I122" s="34">
        <f t="shared" si="23"/>
        <v>0</v>
      </c>
      <c r="J122" s="34">
        <f t="shared" si="23"/>
        <v>0</v>
      </c>
      <c r="K122" s="34">
        <f t="shared" si="23"/>
        <v>0</v>
      </c>
      <c r="L122" s="34">
        <f t="shared" si="23"/>
        <v>0</v>
      </c>
      <c r="M122" s="34">
        <f t="shared" si="23"/>
        <v>0</v>
      </c>
      <c r="N122" s="34">
        <f t="shared" si="23"/>
        <v>0</v>
      </c>
      <c r="O122" s="34">
        <f t="shared" si="23"/>
        <v>0</v>
      </c>
      <c r="P122" s="34">
        <f t="shared" si="21"/>
        <v>0</v>
      </c>
      <c r="Q122" s="34">
        <f>P122/COLUMNS(D122:O122)</f>
        <v>0</v>
      </c>
    </row>
    <row r="123" spans="3:17" x14ac:dyDescent="0.25"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11"/>
      <c r="Q123" s="11"/>
    </row>
    <row r="124" spans="3:17" ht="18.75" thickBot="1" x14ac:dyDescent="0.3">
      <c r="C124" s="28" t="s">
        <v>96</v>
      </c>
      <c r="D124" s="29"/>
      <c r="E124" s="29"/>
      <c r="F124" s="29"/>
      <c r="G124" s="29"/>
      <c r="H124" s="29"/>
      <c r="I124" s="29"/>
      <c r="J124" s="29"/>
      <c r="K124" s="29"/>
      <c r="L124" s="29"/>
      <c r="M124" s="29"/>
      <c r="N124" s="29"/>
      <c r="O124" s="29"/>
      <c r="P124" s="29"/>
      <c r="Q124" s="29"/>
    </row>
    <row r="125" spans="3:17" x14ac:dyDescent="0.25">
      <c r="C125" s="30" t="s">
        <v>97</v>
      </c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11">
        <f>SUM(D125:O125)</f>
        <v>0</v>
      </c>
      <c r="Q125" s="11">
        <f>P125/COLUMNS(D125:O125)</f>
        <v>0</v>
      </c>
    </row>
    <row r="126" spans="3:17" x14ac:dyDescent="0.25">
      <c r="C126" s="30" t="s">
        <v>98</v>
      </c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11">
        <f>SUM(D126:O126)</f>
        <v>0</v>
      </c>
      <c r="Q126" s="11">
        <f>P126/COLUMNS(D126:O126)</f>
        <v>0</v>
      </c>
    </row>
    <row r="127" spans="3:17" x14ac:dyDescent="0.25">
      <c r="C127" s="31" t="s">
        <v>99</v>
      </c>
      <c r="D127" s="22"/>
      <c r="E127" s="22"/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11">
        <f>SUM(D127:O127)</f>
        <v>0</v>
      </c>
      <c r="Q127" s="11">
        <f>P127/COLUMNS(D127:O127)</f>
        <v>0</v>
      </c>
    </row>
    <row r="128" spans="3:17" x14ac:dyDescent="0.25">
      <c r="C128" s="30" t="s">
        <v>28</v>
      </c>
      <c r="D128" s="32"/>
      <c r="E128" s="32"/>
      <c r="F128" s="32"/>
      <c r="G128" s="32"/>
      <c r="H128" s="32"/>
      <c r="I128" s="32"/>
      <c r="J128" s="32"/>
      <c r="K128" s="32"/>
      <c r="L128" s="32"/>
      <c r="M128" s="32"/>
      <c r="N128" s="32"/>
      <c r="O128" s="32"/>
      <c r="P128" s="11">
        <f>SUM(D128:O128)</f>
        <v>0</v>
      </c>
      <c r="Q128" s="11">
        <f>P128/COLUMNS(D128:O128)</f>
        <v>0</v>
      </c>
    </row>
    <row r="129" spans="3:17" x14ac:dyDescent="0.25">
      <c r="C129" s="33" t="str">
        <f>"Total "&amp;C124</f>
        <v>Total SUBSCRIPTIONS</v>
      </c>
      <c r="D129" s="34">
        <f>SUM(D125:D128)</f>
        <v>0</v>
      </c>
      <c r="E129" s="34">
        <f t="shared" ref="E129:O129" si="24">SUM(E125:E128)</f>
        <v>0</v>
      </c>
      <c r="F129" s="34">
        <f t="shared" si="24"/>
        <v>0</v>
      </c>
      <c r="G129" s="34">
        <f t="shared" si="24"/>
        <v>0</v>
      </c>
      <c r="H129" s="34">
        <f t="shared" si="24"/>
        <v>0</v>
      </c>
      <c r="I129" s="34">
        <f t="shared" si="24"/>
        <v>0</v>
      </c>
      <c r="J129" s="34">
        <f t="shared" si="24"/>
        <v>0</v>
      </c>
      <c r="K129" s="34">
        <f t="shared" si="24"/>
        <v>0</v>
      </c>
      <c r="L129" s="34">
        <f t="shared" si="24"/>
        <v>0</v>
      </c>
      <c r="M129" s="34">
        <f t="shared" si="24"/>
        <v>0</v>
      </c>
      <c r="N129" s="34">
        <f t="shared" si="24"/>
        <v>0</v>
      </c>
      <c r="O129" s="34">
        <f t="shared" si="24"/>
        <v>0</v>
      </c>
      <c r="P129" s="34">
        <f>SUM(D129:O129)</f>
        <v>0</v>
      </c>
      <c r="Q129" s="34">
        <f>P129/COLUMNS(D129:O129)</f>
        <v>0</v>
      </c>
    </row>
    <row r="130" spans="3:17" x14ac:dyDescent="0.25"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11"/>
      <c r="Q130" s="11"/>
    </row>
    <row r="131" spans="3:17" ht="18.75" thickBot="1" x14ac:dyDescent="0.3">
      <c r="C131" s="28" t="s">
        <v>100</v>
      </c>
      <c r="D131" s="29"/>
      <c r="E131" s="29"/>
      <c r="F131" s="29"/>
      <c r="G131" s="29"/>
      <c r="H131" s="29"/>
      <c r="I131" s="29"/>
      <c r="J131" s="29"/>
      <c r="K131" s="29"/>
      <c r="L131" s="29"/>
      <c r="M131" s="29"/>
      <c r="N131" s="29"/>
      <c r="O131" s="29"/>
      <c r="P131" s="29"/>
      <c r="Q131" s="29"/>
    </row>
    <row r="132" spans="3:17" x14ac:dyDescent="0.25">
      <c r="C132" s="30" t="s">
        <v>101</v>
      </c>
      <c r="D132" s="22"/>
      <c r="E132" s="22"/>
      <c r="F132" s="22"/>
      <c r="G132" s="22"/>
      <c r="H132" s="22"/>
      <c r="I132" s="22"/>
      <c r="J132" s="22"/>
      <c r="K132" s="22"/>
      <c r="L132" s="22"/>
      <c r="M132" s="22"/>
      <c r="N132" s="22"/>
      <c r="O132" s="22"/>
      <c r="P132" s="11">
        <f>SUM(D132:O132)</f>
        <v>0</v>
      </c>
      <c r="Q132" s="11">
        <f>P132/COLUMNS(D132:O132)</f>
        <v>0</v>
      </c>
    </row>
    <row r="133" spans="3:17" x14ac:dyDescent="0.25">
      <c r="C133" s="31" t="s">
        <v>102</v>
      </c>
      <c r="D133" s="22"/>
      <c r="E133" s="22"/>
      <c r="F133" s="22"/>
      <c r="G133" s="22"/>
      <c r="H133" s="22"/>
      <c r="I133" s="22"/>
      <c r="J133" s="22"/>
      <c r="K133" s="22"/>
      <c r="L133" s="22"/>
      <c r="M133" s="22"/>
      <c r="N133" s="22"/>
      <c r="O133" s="22"/>
      <c r="P133" s="11">
        <f>SUM(D133:O133)</f>
        <v>0</v>
      </c>
      <c r="Q133" s="11">
        <f>P133/COLUMNS(D133:O133)</f>
        <v>0</v>
      </c>
    </row>
    <row r="134" spans="3:17" x14ac:dyDescent="0.25">
      <c r="C134" s="31" t="s">
        <v>28</v>
      </c>
      <c r="D134" s="22"/>
      <c r="E134" s="22"/>
      <c r="F134" s="22"/>
      <c r="G134" s="22"/>
      <c r="H134" s="22"/>
      <c r="I134" s="22"/>
      <c r="J134" s="22"/>
      <c r="K134" s="22"/>
      <c r="L134" s="22"/>
      <c r="M134" s="22"/>
      <c r="N134" s="22"/>
      <c r="O134" s="22"/>
      <c r="P134" s="11">
        <f>SUM(D134:O134)</f>
        <v>0</v>
      </c>
      <c r="Q134" s="11">
        <f>P134/COLUMNS(D134:O134)</f>
        <v>0</v>
      </c>
    </row>
    <row r="135" spans="3:17" x14ac:dyDescent="0.25">
      <c r="C135" s="30" t="s">
        <v>28</v>
      </c>
      <c r="D135" s="32"/>
      <c r="E135" s="32"/>
      <c r="F135" s="32"/>
      <c r="G135" s="32"/>
      <c r="H135" s="32"/>
      <c r="I135" s="32"/>
      <c r="J135" s="32"/>
      <c r="K135" s="32"/>
      <c r="L135" s="32"/>
      <c r="M135" s="32"/>
      <c r="N135" s="32"/>
      <c r="O135" s="32"/>
      <c r="P135" s="11">
        <f>SUM(D135:O135)</f>
        <v>0</v>
      </c>
      <c r="Q135" s="11">
        <f>P135/COLUMNS(D135:O135)</f>
        <v>0</v>
      </c>
    </row>
    <row r="136" spans="3:17" x14ac:dyDescent="0.25">
      <c r="C136" s="33" t="str">
        <f>"Total "&amp;C131</f>
        <v>Total MISCELLANEOUS</v>
      </c>
      <c r="D136" s="34">
        <f>SUM(D132:D135)</f>
        <v>0</v>
      </c>
      <c r="E136" s="34">
        <f t="shared" ref="E136:O136" si="25">SUM(E132:E135)</f>
        <v>0</v>
      </c>
      <c r="F136" s="34">
        <f t="shared" si="25"/>
        <v>0</v>
      </c>
      <c r="G136" s="34">
        <f t="shared" si="25"/>
        <v>0</v>
      </c>
      <c r="H136" s="34">
        <f t="shared" si="25"/>
        <v>0</v>
      </c>
      <c r="I136" s="34">
        <f t="shared" si="25"/>
        <v>0</v>
      </c>
      <c r="J136" s="34">
        <f t="shared" si="25"/>
        <v>0</v>
      </c>
      <c r="K136" s="34">
        <f t="shared" si="25"/>
        <v>0</v>
      </c>
      <c r="L136" s="34">
        <f t="shared" si="25"/>
        <v>0</v>
      </c>
      <c r="M136" s="34">
        <f t="shared" si="25"/>
        <v>0</v>
      </c>
      <c r="N136" s="34">
        <f t="shared" si="25"/>
        <v>0</v>
      </c>
      <c r="O136" s="34">
        <f t="shared" si="25"/>
        <v>0</v>
      </c>
      <c r="P136" s="34">
        <f>SUM(D136:O136)</f>
        <v>0</v>
      </c>
      <c r="Q136" s="34">
        <f>P136/COLUMNS(D136:O136)</f>
        <v>0</v>
      </c>
    </row>
  </sheetData>
  <mergeCells count="3">
    <mergeCell ref="C10:I10"/>
    <mergeCell ref="C11:I11"/>
    <mergeCell ref="P11:Q11"/>
  </mergeCells>
  <conditionalFormatting sqref="D13 D19:O136 D14:O16">
    <cfRule type="expression" dxfId="19" priority="1" stopIfTrue="1">
      <formula>(MOD(COLUMN(),3)=1)</formula>
    </cfRule>
    <cfRule type="expression" dxfId="18" priority="2" stopIfTrue="1">
      <formula>(MOD(COLUMN(),3)=2)</formula>
    </cfRule>
  </conditionalFormatting>
  <hyperlinks>
    <hyperlink ref="K5" r:id="rId1"/>
  </hyperlinks>
  <pageMargins left="0.7" right="0.7" top="0.75" bottom="0.75" header="0.3" footer="0.3"/>
  <pageSetup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83"/>
  <sheetViews>
    <sheetView showGridLines="0" workbookViewId="0">
      <pane ySplit="13" topLeftCell="A14" activePane="bottomLeft" state="frozen"/>
      <selection pane="bottomLeft" activeCell="K28" sqref="K28"/>
    </sheetView>
  </sheetViews>
  <sheetFormatPr defaultRowHeight="12.75" x14ac:dyDescent="0.2"/>
  <cols>
    <col min="1" max="1" width="25.7109375" style="65" customWidth="1"/>
    <col min="2" max="5" width="11" style="65" customWidth="1"/>
    <col min="6" max="6" width="34.85546875" style="65" customWidth="1"/>
    <col min="7" max="9" width="11" style="65" customWidth="1"/>
    <col min="10" max="256" width="9.140625" style="65"/>
    <col min="257" max="257" width="25.7109375" style="65" customWidth="1"/>
    <col min="258" max="260" width="11" style="65" customWidth="1"/>
    <col min="261" max="261" width="3" style="65" customWidth="1"/>
    <col min="262" max="262" width="34.85546875" style="65" customWidth="1"/>
    <col min="263" max="265" width="11" style="65" customWidth="1"/>
    <col min="266" max="512" width="9.140625" style="65"/>
    <col min="513" max="513" width="25.7109375" style="65" customWidth="1"/>
    <col min="514" max="516" width="11" style="65" customWidth="1"/>
    <col min="517" max="517" width="3" style="65" customWidth="1"/>
    <col min="518" max="518" width="34.85546875" style="65" customWidth="1"/>
    <col min="519" max="521" width="11" style="65" customWidth="1"/>
    <col min="522" max="768" width="9.140625" style="65"/>
    <col min="769" max="769" width="25.7109375" style="65" customWidth="1"/>
    <col min="770" max="772" width="11" style="65" customWidth="1"/>
    <col min="773" max="773" width="3" style="65" customWidth="1"/>
    <col min="774" max="774" width="34.85546875" style="65" customWidth="1"/>
    <col min="775" max="777" width="11" style="65" customWidth="1"/>
    <col min="778" max="1024" width="9.140625" style="65"/>
    <col min="1025" max="1025" width="25.7109375" style="65" customWidth="1"/>
    <col min="1026" max="1028" width="11" style="65" customWidth="1"/>
    <col min="1029" max="1029" width="3" style="65" customWidth="1"/>
    <col min="1030" max="1030" width="34.85546875" style="65" customWidth="1"/>
    <col min="1031" max="1033" width="11" style="65" customWidth="1"/>
    <col min="1034" max="1280" width="9.140625" style="65"/>
    <col min="1281" max="1281" width="25.7109375" style="65" customWidth="1"/>
    <col min="1282" max="1284" width="11" style="65" customWidth="1"/>
    <col min="1285" max="1285" width="3" style="65" customWidth="1"/>
    <col min="1286" max="1286" width="34.85546875" style="65" customWidth="1"/>
    <col min="1287" max="1289" width="11" style="65" customWidth="1"/>
    <col min="1290" max="1536" width="9.140625" style="65"/>
    <col min="1537" max="1537" width="25.7109375" style="65" customWidth="1"/>
    <col min="1538" max="1540" width="11" style="65" customWidth="1"/>
    <col min="1541" max="1541" width="3" style="65" customWidth="1"/>
    <col min="1542" max="1542" width="34.85546875" style="65" customWidth="1"/>
    <col min="1543" max="1545" width="11" style="65" customWidth="1"/>
    <col min="1546" max="1792" width="9.140625" style="65"/>
    <col min="1793" max="1793" width="25.7109375" style="65" customWidth="1"/>
    <col min="1794" max="1796" width="11" style="65" customWidth="1"/>
    <col min="1797" max="1797" width="3" style="65" customWidth="1"/>
    <col min="1798" max="1798" width="34.85546875" style="65" customWidth="1"/>
    <col min="1799" max="1801" width="11" style="65" customWidth="1"/>
    <col min="1802" max="2048" width="9.140625" style="65"/>
    <col min="2049" max="2049" width="25.7109375" style="65" customWidth="1"/>
    <col min="2050" max="2052" width="11" style="65" customWidth="1"/>
    <col min="2053" max="2053" width="3" style="65" customWidth="1"/>
    <col min="2054" max="2054" width="34.85546875" style="65" customWidth="1"/>
    <col min="2055" max="2057" width="11" style="65" customWidth="1"/>
    <col min="2058" max="2304" width="9.140625" style="65"/>
    <col min="2305" max="2305" width="25.7109375" style="65" customWidth="1"/>
    <col min="2306" max="2308" width="11" style="65" customWidth="1"/>
    <col min="2309" max="2309" width="3" style="65" customWidth="1"/>
    <col min="2310" max="2310" width="34.85546875" style="65" customWidth="1"/>
    <col min="2311" max="2313" width="11" style="65" customWidth="1"/>
    <col min="2314" max="2560" width="9.140625" style="65"/>
    <col min="2561" max="2561" width="25.7109375" style="65" customWidth="1"/>
    <col min="2562" max="2564" width="11" style="65" customWidth="1"/>
    <col min="2565" max="2565" width="3" style="65" customWidth="1"/>
    <col min="2566" max="2566" width="34.85546875" style="65" customWidth="1"/>
    <col min="2567" max="2569" width="11" style="65" customWidth="1"/>
    <col min="2570" max="2816" width="9.140625" style="65"/>
    <col min="2817" max="2817" width="25.7109375" style="65" customWidth="1"/>
    <col min="2818" max="2820" width="11" style="65" customWidth="1"/>
    <col min="2821" max="2821" width="3" style="65" customWidth="1"/>
    <col min="2822" max="2822" width="34.85546875" style="65" customWidth="1"/>
    <col min="2823" max="2825" width="11" style="65" customWidth="1"/>
    <col min="2826" max="3072" width="9.140625" style="65"/>
    <col min="3073" max="3073" width="25.7109375" style="65" customWidth="1"/>
    <col min="3074" max="3076" width="11" style="65" customWidth="1"/>
    <col min="3077" max="3077" width="3" style="65" customWidth="1"/>
    <col min="3078" max="3078" width="34.85546875" style="65" customWidth="1"/>
    <col min="3079" max="3081" width="11" style="65" customWidth="1"/>
    <col min="3082" max="3328" width="9.140625" style="65"/>
    <col min="3329" max="3329" width="25.7109375" style="65" customWidth="1"/>
    <col min="3330" max="3332" width="11" style="65" customWidth="1"/>
    <col min="3333" max="3333" width="3" style="65" customWidth="1"/>
    <col min="3334" max="3334" width="34.85546875" style="65" customWidth="1"/>
    <col min="3335" max="3337" width="11" style="65" customWidth="1"/>
    <col min="3338" max="3584" width="9.140625" style="65"/>
    <col min="3585" max="3585" width="25.7109375" style="65" customWidth="1"/>
    <col min="3586" max="3588" width="11" style="65" customWidth="1"/>
    <col min="3589" max="3589" width="3" style="65" customWidth="1"/>
    <col min="3590" max="3590" width="34.85546875" style="65" customWidth="1"/>
    <col min="3591" max="3593" width="11" style="65" customWidth="1"/>
    <col min="3594" max="3840" width="9.140625" style="65"/>
    <col min="3841" max="3841" width="25.7109375" style="65" customWidth="1"/>
    <col min="3842" max="3844" width="11" style="65" customWidth="1"/>
    <col min="3845" max="3845" width="3" style="65" customWidth="1"/>
    <col min="3846" max="3846" width="34.85546875" style="65" customWidth="1"/>
    <col min="3847" max="3849" width="11" style="65" customWidth="1"/>
    <col min="3850" max="4096" width="9.140625" style="65"/>
    <col min="4097" max="4097" width="25.7109375" style="65" customWidth="1"/>
    <col min="4098" max="4100" width="11" style="65" customWidth="1"/>
    <col min="4101" max="4101" width="3" style="65" customWidth="1"/>
    <col min="4102" max="4102" width="34.85546875" style="65" customWidth="1"/>
    <col min="4103" max="4105" width="11" style="65" customWidth="1"/>
    <col min="4106" max="4352" width="9.140625" style="65"/>
    <col min="4353" max="4353" width="25.7109375" style="65" customWidth="1"/>
    <col min="4354" max="4356" width="11" style="65" customWidth="1"/>
    <col min="4357" max="4357" width="3" style="65" customWidth="1"/>
    <col min="4358" max="4358" width="34.85546875" style="65" customWidth="1"/>
    <col min="4359" max="4361" width="11" style="65" customWidth="1"/>
    <col min="4362" max="4608" width="9.140625" style="65"/>
    <col min="4609" max="4609" width="25.7109375" style="65" customWidth="1"/>
    <col min="4610" max="4612" width="11" style="65" customWidth="1"/>
    <col min="4613" max="4613" width="3" style="65" customWidth="1"/>
    <col min="4614" max="4614" width="34.85546875" style="65" customWidth="1"/>
    <col min="4615" max="4617" width="11" style="65" customWidth="1"/>
    <col min="4618" max="4864" width="9.140625" style="65"/>
    <col min="4865" max="4865" width="25.7109375" style="65" customWidth="1"/>
    <col min="4866" max="4868" width="11" style="65" customWidth="1"/>
    <col min="4869" max="4869" width="3" style="65" customWidth="1"/>
    <col min="4870" max="4870" width="34.85546875" style="65" customWidth="1"/>
    <col min="4871" max="4873" width="11" style="65" customWidth="1"/>
    <col min="4874" max="5120" width="9.140625" style="65"/>
    <col min="5121" max="5121" width="25.7109375" style="65" customWidth="1"/>
    <col min="5122" max="5124" width="11" style="65" customWidth="1"/>
    <col min="5125" max="5125" width="3" style="65" customWidth="1"/>
    <col min="5126" max="5126" width="34.85546875" style="65" customWidth="1"/>
    <col min="5127" max="5129" width="11" style="65" customWidth="1"/>
    <col min="5130" max="5376" width="9.140625" style="65"/>
    <col min="5377" max="5377" width="25.7109375" style="65" customWidth="1"/>
    <col min="5378" max="5380" width="11" style="65" customWidth="1"/>
    <col min="5381" max="5381" width="3" style="65" customWidth="1"/>
    <col min="5382" max="5382" width="34.85546875" style="65" customWidth="1"/>
    <col min="5383" max="5385" width="11" style="65" customWidth="1"/>
    <col min="5386" max="5632" width="9.140625" style="65"/>
    <col min="5633" max="5633" width="25.7109375" style="65" customWidth="1"/>
    <col min="5634" max="5636" width="11" style="65" customWidth="1"/>
    <col min="5637" max="5637" width="3" style="65" customWidth="1"/>
    <col min="5638" max="5638" width="34.85546875" style="65" customWidth="1"/>
    <col min="5639" max="5641" width="11" style="65" customWidth="1"/>
    <col min="5642" max="5888" width="9.140625" style="65"/>
    <col min="5889" max="5889" width="25.7109375" style="65" customWidth="1"/>
    <col min="5890" max="5892" width="11" style="65" customWidth="1"/>
    <col min="5893" max="5893" width="3" style="65" customWidth="1"/>
    <col min="5894" max="5894" width="34.85546875" style="65" customWidth="1"/>
    <col min="5895" max="5897" width="11" style="65" customWidth="1"/>
    <col min="5898" max="6144" width="9.140625" style="65"/>
    <col min="6145" max="6145" width="25.7109375" style="65" customWidth="1"/>
    <col min="6146" max="6148" width="11" style="65" customWidth="1"/>
    <col min="6149" max="6149" width="3" style="65" customWidth="1"/>
    <col min="6150" max="6150" width="34.85546875" style="65" customWidth="1"/>
    <col min="6151" max="6153" width="11" style="65" customWidth="1"/>
    <col min="6154" max="6400" width="9.140625" style="65"/>
    <col min="6401" max="6401" width="25.7109375" style="65" customWidth="1"/>
    <col min="6402" max="6404" width="11" style="65" customWidth="1"/>
    <col min="6405" max="6405" width="3" style="65" customWidth="1"/>
    <col min="6406" max="6406" width="34.85546875" style="65" customWidth="1"/>
    <col min="6407" max="6409" width="11" style="65" customWidth="1"/>
    <col min="6410" max="6656" width="9.140625" style="65"/>
    <col min="6657" max="6657" width="25.7109375" style="65" customWidth="1"/>
    <col min="6658" max="6660" width="11" style="65" customWidth="1"/>
    <col min="6661" max="6661" width="3" style="65" customWidth="1"/>
    <col min="6662" max="6662" width="34.85546875" style="65" customWidth="1"/>
    <col min="6663" max="6665" width="11" style="65" customWidth="1"/>
    <col min="6666" max="6912" width="9.140625" style="65"/>
    <col min="6913" max="6913" width="25.7109375" style="65" customWidth="1"/>
    <col min="6914" max="6916" width="11" style="65" customWidth="1"/>
    <col min="6917" max="6917" width="3" style="65" customWidth="1"/>
    <col min="6918" max="6918" width="34.85546875" style="65" customWidth="1"/>
    <col min="6919" max="6921" width="11" style="65" customWidth="1"/>
    <col min="6922" max="7168" width="9.140625" style="65"/>
    <col min="7169" max="7169" width="25.7109375" style="65" customWidth="1"/>
    <col min="7170" max="7172" width="11" style="65" customWidth="1"/>
    <col min="7173" max="7173" width="3" style="65" customWidth="1"/>
    <col min="7174" max="7174" width="34.85546875" style="65" customWidth="1"/>
    <col min="7175" max="7177" width="11" style="65" customWidth="1"/>
    <col min="7178" max="7424" width="9.140625" style="65"/>
    <col min="7425" max="7425" width="25.7109375" style="65" customWidth="1"/>
    <col min="7426" max="7428" width="11" style="65" customWidth="1"/>
    <col min="7429" max="7429" width="3" style="65" customWidth="1"/>
    <col min="7430" max="7430" width="34.85546875" style="65" customWidth="1"/>
    <col min="7431" max="7433" width="11" style="65" customWidth="1"/>
    <col min="7434" max="7680" width="9.140625" style="65"/>
    <col min="7681" max="7681" width="25.7109375" style="65" customWidth="1"/>
    <col min="7682" max="7684" width="11" style="65" customWidth="1"/>
    <col min="7685" max="7685" width="3" style="65" customWidth="1"/>
    <col min="7686" max="7686" width="34.85546875" style="65" customWidth="1"/>
    <col min="7687" max="7689" width="11" style="65" customWidth="1"/>
    <col min="7690" max="7936" width="9.140625" style="65"/>
    <col min="7937" max="7937" width="25.7109375" style="65" customWidth="1"/>
    <col min="7938" max="7940" width="11" style="65" customWidth="1"/>
    <col min="7941" max="7941" width="3" style="65" customWidth="1"/>
    <col min="7942" max="7942" width="34.85546875" style="65" customWidth="1"/>
    <col min="7943" max="7945" width="11" style="65" customWidth="1"/>
    <col min="7946" max="8192" width="9.140625" style="65"/>
    <col min="8193" max="8193" width="25.7109375" style="65" customWidth="1"/>
    <col min="8194" max="8196" width="11" style="65" customWidth="1"/>
    <col min="8197" max="8197" width="3" style="65" customWidth="1"/>
    <col min="8198" max="8198" width="34.85546875" style="65" customWidth="1"/>
    <col min="8199" max="8201" width="11" style="65" customWidth="1"/>
    <col min="8202" max="8448" width="9.140625" style="65"/>
    <col min="8449" max="8449" width="25.7109375" style="65" customWidth="1"/>
    <col min="8450" max="8452" width="11" style="65" customWidth="1"/>
    <col min="8453" max="8453" width="3" style="65" customWidth="1"/>
    <col min="8454" max="8454" width="34.85546875" style="65" customWidth="1"/>
    <col min="8455" max="8457" width="11" style="65" customWidth="1"/>
    <col min="8458" max="8704" width="9.140625" style="65"/>
    <col min="8705" max="8705" width="25.7109375" style="65" customWidth="1"/>
    <col min="8706" max="8708" width="11" style="65" customWidth="1"/>
    <col min="8709" max="8709" width="3" style="65" customWidth="1"/>
    <col min="8710" max="8710" width="34.85546875" style="65" customWidth="1"/>
    <col min="8711" max="8713" width="11" style="65" customWidth="1"/>
    <col min="8714" max="8960" width="9.140625" style="65"/>
    <col min="8961" max="8961" width="25.7109375" style="65" customWidth="1"/>
    <col min="8962" max="8964" width="11" style="65" customWidth="1"/>
    <col min="8965" max="8965" width="3" style="65" customWidth="1"/>
    <col min="8966" max="8966" width="34.85546875" style="65" customWidth="1"/>
    <col min="8967" max="8969" width="11" style="65" customWidth="1"/>
    <col min="8970" max="9216" width="9.140625" style="65"/>
    <col min="9217" max="9217" width="25.7109375" style="65" customWidth="1"/>
    <col min="9218" max="9220" width="11" style="65" customWidth="1"/>
    <col min="9221" max="9221" width="3" style="65" customWidth="1"/>
    <col min="9222" max="9222" width="34.85546875" style="65" customWidth="1"/>
    <col min="9223" max="9225" width="11" style="65" customWidth="1"/>
    <col min="9226" max="9472" width="9.140625" style="65"/>
    <col min="9473" max="9473" width="25.7109375" style="65" customWidth="1"/>
    <col min="9474" max="9476" width="11" style="65" customWidth="1"/>
    <col min="9477" max="9477" width="3" style="65" customWidth="1"/>
    <col min="9478" max="9478" width="34.85546875" style="65" customWidth="1"/>
    <col min="9479" max="9481" width="11" style="65" customWidth="1"/>
    <col min="9482" max="9728" width="9.140625" style="65"/>
    <col min="9729" max="9729" width="25.7109375" style="65" customWidth="1"/>
    <col min="9730" max="9732" width="11" style="65" customWidth="1"/>
    <col min="9733" max="9733" width="3" style="65" customWidth="1"/>
    <col min="9734" max="9734" width="34.85546875" style="65" customWidth="1"/>
    <col min="9735" max="9737" width="11" style="65" customWidth="1"/>
    <col min="9738" max="9984" width="9.140625" style="65"/>
    <col min="9985" max="9985" width="25.7109375" style="65" customWidth="1"/>
    <col min="9986" max="9988" width="11" style="65" customWidth="1"/>
    <col min="9989" max="9989" width="3" style="65" customWidth="1"/>
    <col min="9990" max="9990" width="34.85546875" style="65" customWidth="1"/>
    <col min="9991" max="9993" width="11" style="65" customWidth="1"/>
    <col min="9994" max="10240" width="9.140625" style="65"/>
    <col min="10241" max="10241" width="25.7109375" style="65" customWidth="1"/>
    <col min="10242" max="10244" width="11" style="65" customWidth="1"/>
    <col min="10245" max="10245" width="3" style="65" customWidth="1"/>
    <col min="10246" max="10246" width="34.85546875" style="65" customWidth="1"/>
    <col min="10247" max="10249" width="11" style="65" customWidth="1"/>
    <col min="10250" max="10496" width="9.140625" style="65"/>
    <col min="10497" max="10497" width="25.7109375" style="65" customWidth="1"/>
    <col min="10498" max="10500" width="11" style="65" customWidth="1"/>
    <col min="10501" max="10501" width="3" style="65" customWidth="1"/>
    <col min="10502" max="10502" width="34.85546875" style="65" customWidth="1"/>
    <col min="10503" max="10505" width="11" style="65" customWidth="1"/>
    <col min="10506" max="10752" width="9.140625" style="65"/>
    <col min="10753" max="10753" width="25.7109375" style="65" customWidth="1"/>
    <col min="10754" max="10756" width="11" style="65" customWidth="1"/>
    <col min="10757" max="10757" width="3" style="65" customWidth="1"/>
    <col min="10758" max="10758" width="34.85546875" style="65" customWidth="1"/>
    <col min="10759" max="10761" width="11" style="65" customWidth="1"/>
    <col min="10762" max="11008" width="9.140625" style="65"/>
    <col min="11009" max="11009" width="25.7109375" style="65" customWidth="1"/>
    <col min="11010" max="11012" width="11" style="65" customWidth="1"/>
    <col min="11013" max="11013" width="3" style="65" customWidth="1"/>
    <col min="11014" max="11014" width="34.85546875" style="65" customWidth="1"/>
    <col min="11015" max="11017" width="11" style="65" customWidth="1"/>
    <col min="11018" max="11264" width="9.140625" style="65"/>
    <col min="11265" max="11265" width="25.7109375" style="65" customWidth="1"/>
    <col min="11266" max="11268" width="11" style="65" customWidth="1"/>
    <col min="11269" max="11269" width="3" style="65" customWidth="1"/>
    <col min="11270" max="11270" width="34.85546875" style="65" customWidth="1"/>
    <col min="11271" max="11273" width="11" style="65" customWidth="1"/>
    <col min="11274" max="11520" width="9.140625" style="65"/>
    <col min="11521" max="11521" width="25.7109375" style="65" customWidth="1"/>
    <col min="11522" max="11524" width="11" style="65" customWidth="1"/>
    <col min="11525" max="11525" width="3" style="65" customWidth="1"/>
    <col min="11526" max="11526" width="34.85546875" style="65" customWidth="1"/>
    <col min="11527" max="11529" width="11" style="65" customWidth="1"/>
    <col min="11530" max="11776" width="9.140625" style="65"/>
    <col min="11777" max="11777" width="25.7109375" style="65" customWidth="1"/>
    <col min="11778" max="11780" width="11" style="65" customWidth="1"/>
    <col min="11781" max="11781" width="3" style="65" customWidth="1"/>
    <col min="11782" max="11782" width="34.85546875" style="65" customWidth="1"/>
    <col min="11783" max="11785" width="11" style="65" customWidth="1"/>
    <col min="11786" max="12032" width="9.140625" style="65"/>
    <col min="12033" max="12033" width="25.7109375" style="65" customWidth="1"/>
    <col min="12034" max="12036" width="11" style="65" customWidth="1"/>
    <col min="12037" max="12037" width="3" style="65" customWidth="1"/>
    <col min="12038" max="12038" width="34.85546875" style="65" customWidth="1"/>
    <col min="12039" max="12041" width="11" style="65" customWidth="1"/>
    <col min="12042" max="12288" width="9.140625" style="65"/>
    <col min="12289" max="12289" width="25.7109375" style="65" customWidth="1"/>
    <col min="12290" max="12292" width="11" style="65" customWidth="1"/>
    <col min="12293" max="12293" width="3" style="65" customWidth="1"/>
    <col min="12294" max="12294" width="34.85546875" style="65" customWidth="1"/>
    <col min="12295" max="12297" width="11" style="65" customWidth="1"/>
    <col min="12298" max="12544" width="9.140625" style="65"/>
    <col min="12545" max="12545" width="25.7109375" style="65" customWidth="1"/>
    <col min="12546" max="12548" width="11" style="65" customWidth="1"/>
    <col min="12549" max="12549" width="3" style="65" customWidth="1"/>
    <col min="12550" max="12550" width="34.85546875" style="65" customWidth="1"/>
    <col min="12551" max="12553" width="11" style="65" customWidth="1"/>
    <col min="12554" max="12800" width="9.140625" style="65"/>
    <col min="12801" max="12801" width="25.7109375" style="65" customWidth="1"/>
    <col min="12802" max="12804" width="11" style="65" customWidth="1"/>
    <col min="12805" max="12805" width="3" style="65" customWidth="1"/>
    <col min="12806" max="12806" width="34.85546875" style="65" customWidth="1"/>
    <col min="12807" max="12809" width="11" style="65" customWidth="1"/>
    <col min="12810" max="13056" width="9.140625" style="65"/>
    <col min="13057" max="13057" width="25.7109375" style="65" customWidth="1"/>
    <col min="13058" max="13060" width="11" style="65" customWidth="1"/>
    <col min="13061" max="13061" width="3" style="65" customWidth="1"/>
    <col min="13062" max="13062" width="34.85546875" style="65" customWidth="1"/>
    <col min="13063" max="13065" width="11" style="65" customWidth="1"/>
    <col min="13066" max="13312" width="9.140625" style="65"/>
    <col min="13313" max="13313" width="25.7109375" style="65" customWidth="1"/>
    <col min="13314" max="13316" width="11" style="65" customWidth="1"/>
    <col min="13317" max="13317" width="3" style="65" customWidth="1"/>
    <col min="13318" max="13318" width="34.85546875" style="65" customWidth="1"/>
    <col min="13319" max="13321" width="11" style="65" customWidth="1"/>
    <col min="13322" max="13568" width="9.140625" style="65"/>
    <col min="13569" max="13569" width="25.7109375" style="65" customWidth="1"/>
    <col min="13570" max="13572" width="11" style="65" customWidth="1"/>
    <col min="13573" max="13573" width="3" style="65" customWidth="1"/>
    <col min="13574" max="13574" width="34.85546875" style="65" customWidth="1"/>
    <col min="13575" max="13577" width="11" style="65" customWidth="1"/>
    <col min="13578" max="13824" width="9.140625" style="65"/>
    <col min="13825" max="13825" width="25.7109375" style="65" customWidth="1"/>
    <col min="13826" max="13828" width="11" style="65" customWidth="1"/>
    <col min="13829" max="13829" width="3" style="65" customWidth="1"/>
    <col min="13830" max="13830" width="34.85546875" style="65" customWidth="1"/>
    <col min="13831" max="13833" width="11" style="65" customWidth="1"/>
    <col min="13834" max="14080" width="9.140625" style="65"/>
    <col min="14081" max="14081" width="25.7109375" style="65" customWidth="1"/>
    <col min="14082" max="14084" width="11" style="65" customWidth="1"/>
    <col min="14085" max="14085" width="3" style="65" customWidth="1"/>
    <col min="14086" max="14086" width="34.85546875" style="65" customWidth="1"/>
    <col min="14087" max="14089" width="11" style="65" customWidth="1"/>
    <col min="14090" max="14336" width="9.140625" style="65"/>
    <col min="14337" max="14337" width="25.7109375" style="65" customWidth="1"/>
    <col min="14338" max="14340" width="11" style="65" customWidth="1"/>
    <col min="14341" max="14341" width="3" style="65" customWidth="1"/>
    <col min="14342" max="14342" width="34.85546875" style="65" customWidth="1"/>
    <col min="14343" max="14345" width="11" style="65" customWidth="1"/>
    <col min="14346" max="14592" width="9.140625" style="65"/>
    <col min="14593" max="14593" width="25.7109375" style="65" customWidth="1"/>
    <col min="14594" max="14596" width="11" style="65" customWidth="1"/>
    <col min="14597" max="14597" width="3" style="65" customWidth="1"/>
    <col min="14598" max="14598" width="34.85546875" style="65" customWidth="1"/>
    <col min="14599" max="14601" width="11" style="65" customWidth="1"/>
    <col min="14602" max="14848" width="9.140625" style="65"/>
    <col min="14849" max="14849" width="25.7109375" style="65" customWidth="1"/>
    <col min="14850" max="14852" width="11" style="65" customWidth="1"/>
    <col min="14853" max="14853" width="3" style="65" customWidth="1"/>
    <col min="14854" max="14854" width="34.85546875" style="65" customWidth="1"/>
    <col min="14855" max="14857" width="11" style="65" customWidth="1"/>
    <col min="14858" max="15104" width="9.140625" style="65"/>
    <col min="15105" max="15105" width="25.7109375" style="65" customWidth="1"/>
    <col min="15106" max="15108" width="11" style="65" customWidth="1"/>
    <col min="15109" max="15109" width="3" style="65" customWidth="1"/>
    <col min="15110" max="15110" width="34.85546875" style="65" customWidth="1"/>
    <col min="15111" max="15113" width="11" style="65" customWidth="1"/>
    <col min="15114" max="15360" width="9.140625" style="65"/>
    <col min="15361" max="15361" width="25.7109375" style="65" customWidth="1"/>
    <col min="15362" max="15364" width="11" style="65" customWidth="1"/>
    <col min="15365" max="15365" width="3" style="65" customWidth="1"/>
    <col min="15366" max="15366" width="34.85546875" style="65" customWidth="1"/>
    <col min="15367" max="15369" width="11" style="65" customWidth="1"/>
    <col min="15370" max="15616" width="9.140625" style="65"/>
    <col min="15617" max="15617" width="25.7109375" style="65" customWidth="1"/>
    <col min="15618" max="15620" width="11" style="65" customWidth="1"/>
    <col min="15621" max="15621" width="3" style="65" customWidth="1"/>
    <col min="15622" max="15622" width="34.85546875" style="65" customWidth="1"/>
    <col min="15623" max="15625" width="11" style="65" customWidth="1"/>
    <col min="15626" max="15872" width="9.140625" style="65"/>
    <col min="15873" max="15873" width="25.7109375" style="65" customWidth="1"/>
    <col min="15874" max="15876" width="11" style="65" customWidth="1"/>
    <col min="15877" max="15877" width="3" style="65" customWidth="1"/>
    <col min="15878" max="15878" width="34.85546875" style="65" customWidth="1"/>
    <col min="15879" max="15881" width="11" style="65" customWidth="1"/>
    <col min="15882" max="16128" width="9.140625" style="65"/>
    <col min="16129" max="16129" width="25.7109375" style="65" customWidth="1"/>
    <col min="16130" max="16132" width="11" style="65" customWidth="1"/>
    <col min="16133" max="16133" width="3" style="65" customWidth="1"/>
    <col min="16134" max="16134" width="34.85546875" style="65" customWidth="1"/>
    <col min="16135" max="16137" width="11" style="65" customWidth="1"/>
    <col min="16138" max="16384" width="9.140625" style="65"/>
  </cols>
  <sheetData>
    <row r="1" spans="1:9" ht="26.1" customHeight="1" x14ac:dyDescent="0.2">
      <c r="A1" s="64" t="s">
        <v>128</v>
      </c>
      <c r="B1" s="64"/>
      <c r="C1" s="64"/>
      <c r="D1" s="64"/>
      <c r="E1" s="64"/>
      <c r="F1" s="64"/>
      <c r="G1" s="64"/>
      <c r="H1" s="64"/>
      <c r="I1" s="64"/>
    </row>
    <row r="2" spans="1:9" s="69" customFormat="1" x14ac:dyDescent="0.2">
      <c r="A2" s="66"/>
      <c r="B2" s="66"/>
      <c r="C2" s="66"/>
      <c r="D2" s="66"/>
      <c r="E2" s="66"/>
      <c r="F2" s="67"/>
      <c r="G2" s="68"/>
      <c r="H2" s="104"/>
      <c r="I2" s="104"/>
    </row>
    <row r="3" spans="1:9" s="69" customFormat="1" ht="11.25" x14ac:dyDescent="0.2"/>
    <row r="4" spans="1:9" x14ac:dyDescent="0.2">
      <c r="A4" s="70" t="s">
        <v>21</v>
      </c>
      <c r="B4" s="71" t="s">
        <v>106</v>
      </c>
      <c r="C4" s="72" t="s">
        <v>129</v>
      </c>
      <c r="D4" s="72" t="s">
        <v>130</v>
      </c>
      <c r="E4" s="72"/>
      <c r="F4" s="73" t="s">
        <v>131</v>
      </c>
      <c r="G4" s="74" t="s">
        <v>106</v>
      </c>
      <c r="H4" s="74" t="s">
        <v>129</v>
      </c>
      <c r="I4" s="74" t="s">
        <v>130</v>
      </c>
    </row>
    <row r="5" spans="1:9" ht="15" x14ac:dyDescent="0.2">
      <c r="A5" s="75" t="s">
        <v>22</v>
      </c>
      <c r="B5" s="76">
        <v>0</v>
      </c>
      <c r="C5" s="76">
        <v>0</v>
      </c>
      <c r="D5" s="77">
        <f t="shared" ref="D5:D11" si="0">C5-B5</f>
        <v>0</v>
      </c>
      <c r="E5" s="77"/>
      <c r="F5" s="79" t="s">
        <v>3</v>
      </c>
      <c r="G5" s="80">
        <f>'Line Item Budget with Actual'!$B$13</f>
        <v>0</v>
      </c>
      <c r="H5" s="80">
        <f>'Line Item Budget with Actual'!$C$13</f>
        <v>0</v>
      </c>
      <c r="I5" s="80">
        <f>G5-H5</f>
        <v>0</v>
      </c>
    </row>
    <row r="6" spans="1:9" ht="15.75" thickBot="1" x14ac:dyDescent="0.25">
      <c r="A6" s="75" t="s">
        <v>23</v>
      </c>
      <c r="B6" s="76">
        <v>0</v>
      </c>
      <c r="C6" s="76">
        <v>0</v>
      </c>
      <c r="D6" s="77">
        <f t="shared" si="0"/>
        <v>0</v>
      </c>
      <c r="E6" s="77"/>
      <c r="F6" s="79" t="s">
        <v>4</v>
      </c>
      <c r="G6" s="80">
        <f>SUM(,'Line Item Budget with Actual'!$B$29,'Line Item Budget with Actual'!$B$42,'Line Item Budget with Actual'!$B$53,'Line Item Budget with Actual'!$B$62,'Line Item Budget with Actual'!$B$70,'Line Item Budget with Actual'!$B$78,'Line Item Budget with Actual'!$B$84,'Line Item Budget with Actual'!$B$91,'Line Item Budget with Actual'!$B$181,'Line Item Budget with Actual'!$B$172,'Line Item Budget with Actual'!$B$163,'Line Item Budget with Actual'!$B$155,'Line Item Budget with Actual'!$B$148,'Line Item Budget with Actual'!$B$132,'Line Item Budget with Actual'!$B$125,'Line Item Budget with Actual'!$B$102)</f>
        <v>0</v>
      </c>
      <c r="H6" s="80">
        <f>SUM('Line Item Budget with Actual'!$C$29,'Line Item Budget with Actual'!$C$42,'Line Item Budget with Actual'!$C$53,'Line Item Budget with Actual'!$C$62,'Line Item Budget with Actual'!$C$70,'Line Item Budget with Actual'!$C$78,'Line Item Budget with Actual'!$C$84,'Line Item Budget with Actual'!$C$91,'Line Item Budget with Actual'!$C$181,'Line Item Budget with Actual'!$C$172,'Line Item Budget with Actual'!$C$163,'Line Item Budget with Actual'!$C$155,'Line Item Budget with Actual'!$C$148,'Line Item Budget with Actual'!$C$132,'Line Item Budget with Actual'!$C$125,'Line Item Budget with Actual'!$C$102)</f>
        <v>0</v>
      </c>
      <c r="I6" s="80">
        <f>G6-H6</f>
        <v>0</v>
      </c>
    </row>
    <row r="7" spans="1:9" ht="15.75" thickTop="1" x14ac:dyDescent="0.2">
      <c r="A7" s="75" t="s">
        <v>24</v>
      </c>
      <c r="B7" s="76">
        <v>0</v>
      </c>
      <c r="C7" s="76">
        <v>0</v>
      </c>
      <c r="D7" s="77">
        <f t="shared" si="0"/>
        <v>0</v>
      </c>
      <c r="E7" s="77"/>
      <c r="F7" s="81" t="s">
        <v>132</v>
      </c>
      <c r="G7" s="82">
        <f>G5-G6</f>
        <v>0</v>
      </c>
      <c r="H7" s="82">
        <f>H5-H6</f>
        <v>0</v>
      </c>
      <c r="I7" s="82">
        <f>H7-G7</f>
        <v>0</v>
      </c>
    </row>
    <row r="8" spans="1:9" s="69" customFormat="1" x14ac:dyDescent="0.2">
      <c r="A8" s="75" t="s">
        <v>25</v>
      </c>
      <c r="B8" s="76">
        <v>0</v>
      </c>
      <c r="C8" s="76">
        <v>0</v>
      </c>
      <c r="D8" s="77">
        <f t="shared" si="0"/>
        <v>0</v>
      </c>
      <c r="E8" s="77"/>
      <c r="F8" s="83"/>
      <c r="G8" s="83"/>
      <c r="H8" s="83"/>
      <c r="I8" s="83"/>
    </row>
    <row r="9" spans="1:9" x14ac:dyDescent="0.2">
      <c r="A9" s="75" t="s">
        <v>26</v>
      </c>
      <c r="B9" s="76">
        <v>0</v>
      </c>
      <c r="C9" s="76">
        <v>0</v>
      </c>
      <c r="D9" s="77">
        <f t="shared" si="0"/>
        <v>0</v>
      </c>
      <c r="E9" s="77"/>
      <c r="F9" s="83"/>
      <c r="G9" s="83"/>
      <c r="H9" s="83"/>
      <c r="I9" s="83"/>
    </row>
    <row r="10" spans="1:9" x14ac:dyDescent="0.2">
      <c r="A10" s="75" t="s">
        <v>133</v>
      </c>
      <c r="B10" s="76">
        <v>0</v>
      </c>
      <c r="C10" s="76">
        <v>0</v>
      </c>
      <c r="D10" s="77">
        <f t="shared" si="0"/>
        <v>0</v>
      </c>
      <c r="E10" s="77"/>
      <c r="F10" s="83"/>
      <c r="G10" s="83"/>
      <c r="H10" s="83"/>
      <c r="I10" s="83"/>
    </row>
    <row r="11" spans="1:9" ht="15" x14ac:dyDescent="0.25">
      <c r="A11" s="75" t="s">
        <v>134</v>
      </c>
      <c r="B11" s="76">
        <v>0</v>
      </c>
      <c r="C11" s="76">
        <v>0</v>
      </c>
      <c r="D11" s="77">
        <f t="shared" si="0"/>
        <v>0</v>
      </c>
      <c r="E11" s="77"/>
      <c r="F11" s="111" t="s">
        <v>176</v>
      </c>
      <c r="G11" s="83"/>
      <c r="H11" s="83"/>
      <c r="I11" s="83"/>
    </row>
    <row r="12" spans="1:9" x14ac:dyDescent="0.2">
      <c r="A12" s="75" t="s">
        <v>28</v>
      </c>
      <c r="B12" s="84">
        <v>0</v>
      </c>
      <c r="C12" s="84">
        <v>0</v>
      </c>
      <c r="D12" s="77">
        <f>C12-B12</f>
        <v>0</v>
      </c>
      <c r="E12" s="77"/>
      <c r="F12" s="83"/>
      <c r="G12" s="83"/>
      <c r="H12" s="83"/>
      <c r="I12" s="83"/>
    </row>
    <row r="13" spans="1:9" x14ac:dyDescent="0.2">
      <c r="A13" s="85" t="str">
        <f>"Total " &amp; A4</f>
        <v>Total INCOME</v>
      </c>
      <c r="B13" s="86">
        <f>SUBTOTAL(9,B5:B12)</f>
        <v>0</v>
      </c>
      <c r="C13" s="86">
        <f>SUBTOTAL(9,C5:C12)</f>
        <v>0</v>
      </c>
      <c r="D13" s="87">
        <f>SUBTOTAL(9,D5:D12)</f>
        <v>0</v>
      </c>
      <c r="E13" s="87"/>
      <c r="F13" s="83"/>
      <c r="G13" s="83"/>
      <c r="H13" s="83"/>
      <c r="I13" s="83"/>
    </row>
    <row r="14" spans="1:9" x14ac:dyDescent="0.2">
      <c r="A14" s="78"/>
      <c r="B14" s="78"/>
      <c r="C14" s="78"/>
      <c r="D14" s="78"/>
      <c r="E14" s="78"/>
    </row>
    <row r="15" spans="1:9" x14ac:dyDescent="0.2">
      <c r="A15" s="70" t="s">
        <v>29</v>
      </c>
      <c r="B15" s="71" t="s">
        <v>106</v>
      </c>
      <c r="C15" s="72" t="s">
        <v>129</v>
      </c>
      <c r="D15" s="72" t="s">
        <v>130</v>
      </c>
      <c r="E15" s="72"/>
    </row>
    <row r="16" spans="1:9" x14ac:dyDescent="0.2">
      <c r="A16" s="75" t="s">
        <v>30</v>
      </c>
      <c r="B16" s="76">
        <v>0</v>
      </c>
      <c r="C16" s="76">
        <v>0</v>
      </c>
      <c r="D16" s="77">
        <f>B16-C16</f>
        <v>0</v>
      </c>
      <c r="E16" s="77"/>
    </row>
    <row r="17" spans="1:5" x14ac:dyDescent="0.2">
      <c r="A17" s="75" t="s">
        <v>32</v>
      </c>
      <c r="B17" s="76">
        <v>0</v>
      </c>
      <c r="C17" s="76">
        <v>0</v>
      </c>
      <c r="D17" s="77">
        <f t="shared" ref="D17:D28" si="1">B17-C17</f>
        <v>0</v>
      </c>
      <c r="E17" s="77"/>
    </row>
    <row r="18" spans="1:5" x14ac:dyDescent="0.2">
      <c r="A18" s="75" t="s">
        <v>33</v>
      </c>
      <c r="B18" s="76">
        <v>0</v>
      </c>
      <c r="C18" s="76">
        <v>0</v>
      </c>
      <c r="D18" s="77">
        <f t="shared" si="1"/>
        <v>0</v>
      </c>
      <c r="E18" s="77"/>
    </row>
    <row r="19" spans="1:5" x14ac:dyDescent="0.2">
      <c r="A19" s="75" t="s">
        <v>34</v>
      </c>
      <c r="B19" s="76">
        <v>0</v>
      </c>
      <c r="C19" s="76">
        <v>0</v>
      </c>
      <c r="D19" s="77">
        <f t="shared" si="1"/>
        <v>0</v>
      </c>
      <c r="E19" s="77"/>
    </row>
    <row r="20" spans="1:5" s="88" customFormat="1" x14ac:dyDescent="0.2">
      <c r="A20" s="75" t="s">
        <v>35</v>
      </c>
      <c r="B20" s="76">
        <v>0</v>
      </c>
      <c r="C20" s="76">
        <v>0</v>
      </c>
      <c r="D20" s="77">
        <f t="shared" si="1"/>
        <v>0</v>
      </c>
      <c r="E20" s="77"/>
    </row>
    <row r="21" spans="1:5" x14ac:dyDescent="0.2">
      <c r="A21" s="75" t="s">
        <v>36</v>
      </c>
      <c r="B21" s="76">
        <v>0</v>
      </c>
      <c r="C21" s="76">
        <v>0</v>
      </c>
      <c r="D21" s="77">
        <f t="shared" si="1"/>
        <v>0</v>
      </c>
      <c r="E21" s="77"/>
    </row>
    <row r="22" spans="1:5" x14ac:dyDescent="0.2">
      <c r="A22" s="75" t="s">
        <v>37</v>
      </c>
      <c r="B22" s="76">
        <v>0</v>
      </c>
      <c r="C22" s="76">
        <v>0</v>
      </c>
      <c r="D22" s="77">
        <f t="shared" si="1"/>
        <v>0</v>
      </c>
      <c r="E22" s="77"/>
    </row>
    <row r="23" spans="1:5" x14ac:dyDescent="0.2">
      <c r="A23" s="75" t="s">
        <v>38</v>
      </c>
      <c r="B23" s="76">
        <v>0</v>
      </c>
      <c r="C23" s="76">
        <v>0</v>
      </c>
      <c r="D23" s="77">
        <f t="shared" si="1"/>
        <v>0</v>
      </c>
      <c r="E23" s="77"/>
    </row>
    <row r="24" spans="1:5" x14ac:dyDescent="0.2">
      <c r="A24" s="75" t="s">
        <v>39</v>
      </c>
      <c r="B24" s="76">
        <v>0</v>
      </c>
      <c r="C24" s="76">
        <v>0</v>
      </c>
      <c r="D24" s="77">
        <f t="shared" si="1"/>
        <v>0</v>
      </c>
      <c r="E24" s="77"/>
    </row>
    <row r="25" spans="1:5" x14ac:dyDescent="0.2">
      <c r="A25" s="75" t="s">
        <v>136</v>
      </c>
      <c r="B25" s="76">
        <v>0</v>
      </c>
      <c r="C25" s="76">
        <v>0</v>
      </c>
      <c r="D25" s="77">
        <f>B25-C25</f>
        <v>0</v>
      </c>
      <c r="E25" s="77"/>
    </row>
    <row r="26" spans="1:5" x14ac:dyDescent="0.2">
      <c r="A26" s="75" t="s">
        <v>137</v>
      </c>
      <c r="B26" s="76">
        <v>0</v>
      </c>
      <c r="C26" s="76">
        <v>0</v>
      </c>
      <c r="D26" s="77">
        <f t="shared" si="1"/>
        <v>0</v>
      </c>
      <c r="E26" s="77"/>
    </row>
    <row r="27" spans="1:5" x14ac:dyDescent="0.2">
      <c r="A27" s="75" t="s">
        <v>41</v>
      </c>
      <c r="B27" s="76">
        <v>0</v>
      </c>
      <c r="C27" s="76">
        <v>0</v>
      </c>
      <c r="D27" s="77">
        <f t="shared" si="1"/>
        <v>0</v>
      </c>
      <c r="E27" s="77"/>
    </row>
    <row r="28" spans="1:5" x14ac:dyDescent="0.2">
      <c r="A28" s="75" t="s">
        <v>28</v>
      </c>
      <c r="B28" s="89">
        <v>0</v>
      </c>
      <c r="C28" s="89">
        <v>0</v>
      </c>
      <c r="D28" s="77">
        <f t="shared" si="1"/>
        <v>0</v>
      </c>
      <c r="E28" s="77"/>
    </row>
    <row r="29" spans="1:5" x14ac:dyDescent="0.2">
      <c r="A29" s="85" t="str">
        <f>"Total " &amp; A15</f>
        <v>Total HOME EXPENSES</v>
      </c>
      <c r="B29" s="86">
        <f>SUBTOTAL(9,B16:B28)</f>
        <v>0</v>
      </c>
      <c r="C29" s="86">
        <f>SUBTOTAL(9,C16:C28)</f>
        <v>0</v>
      </c>
      <c r="D29" s="87">
        <f>SUBTOTAL(9,D16:D28)</f>
        <v>0</v>
      </c>
      <c r="E29" s="87"/>
    </row>
    <row r="30" spans="1:5" x14ac:dyDescent="0.2">
      <c r="A30" s="78"/>
      <c r="B30" s="90"/>
      <c r="C30" s="90"/>
      <c r="D30" s="90"/>
      <c r="E30" s="90"/>
    </row>
    <row r="31" spans="1:5" x14ac:dyDescent="0.2">
      <c r="A31" s="70" t="s">
        <v>60</v>
      </c>
      <c r="B31" s="71" t="s">
        <v>106</v>
      </c>
      <c r="C31" s="72" t="s">
        <v>129</v>
      </c>
      <c r="D31" s="72" t="s">
        <v>130</v>
      </c>
      <c r="E31" s="72"/>
    </row>
    <row r="32" spans="1:5" x14ac:dyDescent="0.2">
      <c r="A32" s="75" t="s">
        <v>61</v>
      </c>
      <c r="B32" s="76">
        <v>0</v>
      </c>
      <c r="C32" s="76">
        <v>0</v>
      </c>
      <c r="D32" s="77">
        <f>B32-C32</f>
        <v>0</v>
      </c>
      <c r="E32" s="77"/>
    </row>
    <row r="33" spans="1:5" x14ac:dyDescent="0.2">
      <c r="A33" s="75" t="s">
        <v>62</v>
      </c>
      <c r="B33" s="76">
        <v>0</v>
      </c>
      <c r="C33" s="76">
        <v>0</v>
      </c>
      <c r="D33" s="77">
        <f t="shared" ref="D33:D41" si="2">B33-C33</f>
        <v>0</v>
      </c>
      <c r="E33" s="77"/>
    </row>
    <row r="34" spans="1:5" x14ac:dyDescent="0.2">
      <c r="A34" s="75" t="s">
        <v>63</v>
      </c>
      <c r="B34" s="76">
        <v>0</v>
      </c>
      <c r="C34" s="76">
        <v>0</v>
      </c>
      <c r="D34" s="77">
        <f>B34-C34</f>
        <v>0</v>
      </c>
      <c r="E34" s="77"/>
    </row>
    <row r="35" spans="1:5" x14ac:dyDescent="0.2">
      <c r="A35" s="75" t="s">
        <v>138</v>
      </c>
      <c r="B35" s="76">
        <v>0</v>
      </c>
      <c r="C35" s="76">
        <v>0</v>
      </c>
      <c r="D35" s="77">
        <f t="shared" si="2"/>
        <v>0</v>
      </c>
      <c r="E35" s="77"/>
    </row>
    <row r="36" spans="1:5" x14ac:dyDescent="0.2">
      <c r="A36" s="75" t="s">
        <v>66</v>
      </c>
      <c r="B36" s="76">
        <v>0</v>
      </c>
      <c r="C36" s="76">
        <v>0</v>
      </c>
      <c r="D36" s="77">
        <f t="shared" si="2"/>
        <v>0</v>
      </c>
      <c r="E36" s="77"/>
    </row>
    <row r="37" spans="1:5" x14ac:dyDescent="0.2">
      <c r="A37" s="75" t="s">
        <v>139</v>
      </c>
      <c r="B37" s="76">
        <v>0</v>
      </c>
      <c r="C37" s="76">
        <v>0</v>
      </c>
      <c r="D37" s="77">
        <f t="shared" si="2"/>
        <v>0</v>
      </c>
      <c r="E37" s="77"/>
    </row>
    <row r="38" spans="1:5" x14ac:dyDescent="0.2">
      <c r="A38" s="75" t="s">
        <v>67</v>
      </c>
      <c r="B38" s="76">
        <v>0</v>
      </c>
      <c r="C38" s="76">
        <v>0</v>
      </c>
      <c r="D38" s="77">
        <f t="shared" si="2"/>
        <v>0</v>
      </c>
      <c r="E38" s="77"/>
    </row>
    <row r="39" spans="1:5" x14ac:dyDescent="0.2">
      <c r="A39" s="75" t="s">
        <v>140</v>
      </c>
      <c r="B39" s="76">
        <v>0</v>
      </c>
      <c r="C39" s="76">
        <v>0</v>
      </c>
      <c r="D39" s="77">
        <f>B39-C39</f>
        <v>0</v>
      </c>
      <c r="E39" s="77"/>
    </row>
    <row r="40" spans="1:5" x14ac:dyDescent="0.2">
      <c r="A40" s="75" t="s">
        <v>141</v>
      </c>
      <c r="B40" s="76">
        <v>0</v>
      </c>
      <c r="C40" s="76">
        <v>0</v>
      </c>
      <c r="D40" s="77">
        <f>B40-C40</f>
        <v>0</v>
      </c>
      <c r="E40" s="77"/>
    </row>
    <row r="41" spans="1:5" x14ac:dyDescent="0.2">
      <c r="A41" s="75" t="s">
        <v>28</v>
      </c>
      <c r="B41" s="89">
        <v>0</v>
      </c>
      <c r="C41" s="89">
        <v>0</v>
      </c>
      <c r="D41" s="77">
        <f t="shared" si="2"/>
        <v>0</v>
      </c>
      <c r="E41" s="77"/>
    </row>
    <row r="42" spans="1:5" x14ac:dyDescent="0.2">
      <c r="A42" s="85" t="str">
        <f>"Total " &amp; A31</f>
        <v>Total DAILY LIVING</v>
      </c>
      <c r="B42" s="86">
        <f>SUBTOTAL(9,B32:B41)</f>
        <v>0</v>
      </c>
      <c r="C42" s="86">
        <f>SUBTOTAL(9,C32:C41)</f>
        <v>0</v>
      </c>
      <c r="D42" s="87">
        <f>SUBTOTAL(9,D32:D41)</f>
        <v>0</v>
      </c>
      <c r="E42" s="87"/>
    </row>
    <row r="43" spans="1:5" x14ac:dyDescent="0.2">
      <c r="A43" s="78"/>
      <c r="B43" s="90"/>
      <c r="C43" s="90"/>
      <c r="D43" s="90"/>
      <c r="E43" s="90"/>
    </row>
    <row r="44" spans="1:5" x14ac:dyDescent="0.2">
      <c r="A44" s="70" t="s">
        <v>143</v>
      </c>
      <c r="B44" s="71" t="s">
        <v>106</v>
      </c>
      <c r="C44" s="72" t="s">
        <v>129</v>
      </c>
      <c r="D44" s="72" t="s">
        <v>130</v>
      </c>
      <c r="E44" s="72"/>
    </row>
    <row r="45" spans="1:5" x14ac:dyDescent="0.2">
      <c r="A45" s="75" t="s">
        <v>144</v>
      </c>
      <c r="B45" s="76">
        <v>0</v>
      </c>
      <c r="C45" s="76">
        <v>0</v>
      </c>
      <c r="D45" s="77">
        <f t="shared" ref="D45:D52" si="3">B45-C45</f>
        <v>0</v>
      </c>
      <c r="E45" s="77"/>
    </row>
    <row r="46" spans="1:5" x14ac:dyDescent="0.2">
      <c r="A46" s="75" t="s">
        <v>63</v>
      </c>
      <c r="B46" s="76">
        <v>0</v>
      </c>
      <c r="C46" s="76">
        <v>0</v>
      </c>
      <c r="D46" s="77">
        <f t="shared" si="3"/>
        <v>0</v>
      </c>
      <c r="E46" s="77"/>
    </row>
    <row r="47" spans="1:5" x14ac:dyDescent="0.2">
      <c r="A47" s="75" t="s">
        <v>145</v>
      </c>
      <c r="B47" s="76">
        <v>0</v>
      </c>
      <c r="C47" s="76">
        <v>0</v>
      </c>
      <c r="D47" s="77">
        <f t="shared" si="3"/>
        <v>0</v>
      </c>
      <c r="E47" s="77"/>
    </row>
    <row r="48" spans="1:5" x14ac:dyDescent="0.2">
      <c r="A48" s="75" t="s">
        <v>147</v>
      </c>
      <c r="B48" s="76">
        <v>0</v>
      </c>
      <c r="C48" s="76">
        <v>0</v>
      </c>
      <c r="D48" s="77">
        <f t="shared" si="3"/>
        <v>0</v>
      </c>
      <c r="E48" s="77"/>
    </row>
    <row r="49" spans="1:5" x14ac:dyDescent="0.2">
      <c r="A49" s="75" t="s">
        <v>149</v>
      </c>
      <c r="B49" s="76">
        <v>0</v>
      </c>
      <c r="C49" s="76">
        <v>0</v>
      </c>
      <c r="D49" s="77">
        <f t="shared" si="3"/>
        <v>0</v>
      </c>
      <c r="E49" s="77"/>
    </row>
    <row r="50" spans="1:5" x14ac:dyDescent="0.2">
      <c r="A50" s="75" t="s">
        <v>151</v>
      </c>
      <c r="B50" s="76">
        <v>0</v>
      </c>
      <c r="C50" s="76">
        <v>0</v>
      </c>
      <c r="D50" s="77">
        <f t="shared" si="3"/>
        <v>0</v>
      </c>
      <c r="E50" s="77"/>
    </row>
    <row r="51" spans="1:5" x14ac:dyDescent="0.2">
      <c r="A51" s="75" t="s">
        <v>152</v>
      </c>
      <c r="B51" s="76">
        <v>0</v>
      </c>
      <c r="C51" s="76">
        <v>0</v>
      </c>
      <c r="D51" s="77">
        <f t="shared" si="3"/>
        <v>0</v>
      </c>
      <c r="E51" s="77"/>
    </row>
    <row r="52" spans="1:5" x14ac:dyDescent="0.2">
      <c r="A52" s="75" t="s">
        <v>28</v>
      </c>
      <c r="B52" s="89">
        <v>0</v>
      </c>
      <c r="C52" s="89">
        <v>0</v>
      </c>
      <c r="D52" s="77">
        <f t="shared" si="3"/>
        <v>0</v>
      </c>
      <c r="E52" s="77"/>
    </row>
    <row r="53" spans="1:5" x14ac:dyDescent="0.2">
      <c r="A53" s="85" t="str">
        <f>"Total " &amp; A44</f>
        <v>Total CHILDREN</v>
      </c>
      <c r="B53" s="86">
        <f>SUBTOTAL(9,B45:B52)</f>
        <v>0</v>
      </c>
      <c r="C53" s="86">
        <f>SUBTOTAL(9,C45:C52)</f>
        <v>0</v>
      </c>
      <c r="D53" s="87">
        <f>SUBTOTAL(9,D45:D52)</f>
        <v>0</v>
      </c>
      <c r="E53" s="87"/>
    </row>
    <row r="54" spans="1:5" x14ac:dyDescent="0.2">
      <c r="A54" s="78"/>
      <c r="B54" s="90"/>
      <c r="C54" s="90"/>
      <c r="D54" s="90"/>
      <c r="E54" s="90"/>
    </row>
    <row r="55" spans="1:5" x14ac:dyDescent="0.2">
      <c r="A55" s="70" t="s">
        <v>42</v>
      </c>
      <c r="B55" s="71" t="s">
        <v>106</v>
      </c>
      <c r="C55" s="72" t="s">
        <v>129</v>
      </c>
      <c r="D55" s="72" t="s">
        <v>130</v>
      </c>
      <c r="E55" s="72"/>
    </row>
    <row r="56" spans="1:5" x14ac:dyDescent="0.2">
      <c r="A56" s="75" t="s">
        <v>43</v>
      </c>
      <c r="B56" s="76">
        <v>0</v>
      </c>
      <c r="C56" s="76">
        <v>0</v>
      </c>
      <c r="D56" s="77">
        <f t="shared" ref="D56:D61" si="4">B56-C56</f>
        <v>0</v>
      </c>
      <c r="E56" s="77"/>
    </row>
    <row r="57" spans="1:5" x14ac:dyDescent="0.2">
      <c r="A57" s="75" t="s">
        <v>45</v>
      </c>
      <c r="B57" s="76">
        <v>0</v>
      </c>
      <c r="C57" s="76">
        <v>0</v>
      </c>
      <c r="D57" s="77">
        <f t="shared" si="4"/>
        <v>0</v>
      </c>
      <c r="E57" s="77"/>
    </row>
    <row r="58" spans="1:5" x14ac:dyDescent="0.2">
      <c r="A58" s="75" t="s">
        <v>46</v>
      </c>
      <c r="B58" s="76">
        <v>0</v>
      </c>
      <c r="C58" s="76">
        <v>0</v>
      </c>
      <c r="D58" s="77">
        <f t="shared" si="4"/>
        <v>0</v>
      </c>
      <c r="E58" s="77"/>
    </row>
    <row r="59" spans="1:5" x14ac:dyDescent="0.2">
      <c r="A59" s="75" t="s">
        <v>47</v>
      </c>
      <c r="B59" s="76">
        <v>0</v>
      </c>
      <c r="C59" s="76">
        <v>0</v>
      </c>
      <c r="D59" s="77">
        <f t="shared" si="4"/>
        <v>0</v>
      </c>
      <c r="E59" s="77"/>
    </row>
    <row r="60" spans="1:5" x14ac:dyDescent="0.2">
      <c r="A60" s="75" t="s">
        <v>48</v>
      </c>
      <c r="B60" s="76">
        <v>0</v>
      </c>
      <c r="C60" s="76">
        <v>0</v>
      </c>
      <c r="D60" s="77">
        <f t="shared" si="4"/>
        <v>0</v>
      </c>
      <c r="E60" s="77"/>
    </row>
    <row r="61" spans="1:5" x14ac:dyDescent="0.2">
      <c r="A61" s="75" t="s">
        <v>28</v>
      </c>
      <c r="B61" s="89">
        <v>0</v>
      </c>
      <c r="C61" s="89">
        <v>0</v>
      </c>
      <c r="D61" s="77">
        <f t="shared" si="4"/>
        <v>0</v>
      </c>
      <c r="E61" s="77"/>
    </row>
    <row r="62" spans="1:5" x14ac:dyDescent="0.2">
      <c r="A62" s="85" t="str">
        <f>"Total " &amp; A55</f>
        <v>Total TRANSPORTATION</v>
      </c>
      <c r="B62" s="86">
        <f>SUBTOTAL(9,B56:B61)</f>
        <v>0</v>
      </c>
      <c r="C62" s="86">
        <f>SUBTOTAL(9,C56:C61)</f>
        <v>0</v>
      </c>
      <c r="D62" s="87">
        <f>SUBTOTAL(9,D56:D61)</f>
        <v>0</v>
      </c>
      <c r="E62" s="87"/>
    </row>
    <row r="63" spans="1:5" x14ac:dyDescent="0.2">
      <c r="A63" s="78"/>
      <c r="B63" s="90"/>
      <c r="C63" s="90"/>
      <c r="D63" s="90"/>
      <c r="E63" s="90"/>
    </row>
    <row r="64" spans="1:5" x14ac:dyDescent="0.2">
      <c r="A64" s="70" t="s">
        <v>49</v>
      </c>
      <c r="B64" s="71" t="s">
        <v>106</v>
      </c>
      <c r="C64" s="72" t="s">
        <v>129</v>
      </c>
      <c r="D64" s="72" t="s">
        <v>130</v>
      </c>
      <c r="E64" s="72"/>
    </row>
    <row r="65" spans="1:5" x14ac:dyDescent="0.2">
      <c r="A65" s="75" t="s">
        <v>51</v>
      </c>
      <c r="B65" s="76">
        <v>0</v>
      </c>
      <c r="C65" s="76">
        <v>0</v>
      </c>
      <c r="D65" s="77">
        <f>B65-C65</f>
        <v>0</v>
      </c>
      <c r="E65" s="77"/>
    </row>
    <row r="66" spans="1:5" x14ac:dyDescent="0.2">
      <c r="A66" s="75" t="s">
        <v>52</v>
      </c>
      <c r="B66" s="76">
        <v>0</v>
      </c>
      <c r="C66" s="76">
        <v>0</v>
      </c>
      <c r="D66" s="77">
        <f>B66-C66</f>
        <v>0</v>
      </c>
      <c r="E66" s="77"/>
    </row>
    <row r="67" spans="1:5" x14ac:dyDescent="0.2">
      <c r="A67" s="75" t="s">
        <v>53</v>
      </c>
      <c r="B67" s="76">
        <v>0</v>
      </c>
      <c r="C67" s="76">
        <v>0</v>
      </c>
      <c r="D67" s="77">
        <f>B67-C67</f>
        <v>0</v>
      </c>
      <c r="E67" s="77"/>
    </row>
    <row r="68" spans="1:5" x14ac:dyDescent="0.2">
      <c r="A68" s="75" t="s">
        <v>153</v>
      </c>
      <c r="B68" s="76">
        <v>0</v>
      </c>
      <c r="C68" s="76">
        <v>0</v>
      </c>
      <c r="D68" s="77">
        <f>B68-C68</f>
        <v>0</v>
      </c>
      <c r="E68" s="77"/>
    </row>
    <row r="69" spans="1:5" x14ac:dyDescent="0.2">
      <c r="A69" s="75" t="s">
        <v>28</v>
      </c>
      <c r="B69" s="89">
        <v>0</v>
      </c>
      <c r="C69" s="89">
        <v>0</v>
      </c>
      <c r="D69" s="77">
        <f>B69-C69</f>
        <v>0</v>
      </c>
      <c r="E69" s="77"/>
    </row>
    <row r="70" spans="1:5" x14ac:dyDescent="0.2">
      <c r="A70" s="85" t="str">
        <f>"Total " &amp; A64</f>
        <v>Total HEALTH</v>
      </c>
      <c r="B70" s="86">
        <f>SUBTOTAL(9,B65:B69)</f>
        <v>0</v>
      </c>
      <c r="C70" s="86">
        <f>SUBTOTAL(9,C65:C69)</f>
        <v>0</v>
      </c>
      <c r="D70" s="87">
        <f>SUBTOTAL(9,D65:D69)</f>
        <v>0</v>
      </c>
      <c r="E70" s="87"/>
    </row>
    <row r="71" spans="1:5" x14ac:dyDescent="0.2">
      <c r="A71" s="96" t="s">
        <v>0</v>
      </c>
      <c r="B71" s="90"/>
      <c r="C71" s="90"/>
      <c r="D71" s="90"/>
      <c r="E71" s="90"/>
    </row>
    <row r="72" spans="1:5" x14ac:dyDescent="0.2">
      <c r="A72" s="70" t="s">
        <v>157</v>
      </c>
      <c r="B72" s="71" t="s">
        <v>106</v>
      </c>
      <c r="C72" s="72" t="s">
        <v>129</v>
      </c>
      <c r="D72" s="72" t="s">
        <v>130</v>
      </c>
      <c r="E72" s="72"/>
    </row>
    <row r="73" spans="1:5" x14ac:dyDescent="0.2">
      <c r="A73" s="97" t="s">
        <v>158</v>
      </c>
      <c r="B73" s="76">
        <v>0</v>
      </c>
      <c r="C73" s="76">
        <v>0</v>
      </c>
      <c r="D73" s="77">
        <f>B73-C73</f>
        <v>0</v>
      </c>
      <c r="E73" s="77"/>
    </row>
    <row r="74" spans="1:5" x14ac:dyDescent="0.2">
      <c r="A74" s="75" t="s">
        <v>160</v>
      </c>
      <c r="B74" s="76">
        <v>0</v>
      </c>
      <c r="C74" s="76">
        <v>0</v>
      </c>
      <c r="D74" s="77">
        <f>B74-C74</f>
        <v>0</v>
      </c>
      <c r="E74" s="77"/>
    </row>
    <row r="75" spans="1:5" x14ac:dyDescent="0.2">
      <c r="A75" s="75" t="s">
        <v>161</v>
      </c>
      <c r="B75" s="76">
        <v>0</v>
      </c>
      <c r="C75" s="76">
        <v>0</v>
      </c>
      <c r="D75" s="77">
        <f>B75-C75</f>
        <v>0</v>
      </c>
      <c r="E75" s="77"/>
    </row>
    <row r="76" spans="1:5" x14ac:dyDescent="0.2">
      <c r="A76" s="75" t="s">
        <v>162</v>
      </c>
      <c r="B76" s="76">
        <v>0</v>
      </c>
      <c r="C76" s="76">
        <v>0</v>
      </c>
      <c r="D76" s="77">
        <f>B76-C76</f>
        <v>0</v>
      </c>
      <c r="E76" s="77"/>
    </row>
    <row r="77" spans="1:5" x14ac:dyDescent="0.2">
      <c r="A77" s="75" t="s">
        <v>28</v>
      </c>
      <c r="B77" s="89">
        <v>0</v>
      </c>
      <c r="C77" s="89">
        <v>0</v>
      </c>
      <c r="D77" s="77">
        <f>B77-C77</f>
        <v>0</v>
      </c>
      <c r="E77" s="77"/>
    </row>
    <row r="78" spans="1:5" x14ac:dyDescent="0.2">
      <c r="A78" s="85" t="str">
        <f>"Total " &amp; A72</f>
        <v>Total INSURANCE</v>
      </c>
      <c r="B78" s="86">
        <f>SUBTOTAL(9,B73:B77)</f>
        <v>0</v>
      </c>
      <c r="C78" s="86">
        <f>SUBTOTAL(9,C73:C77)</f>
        <v>0</v>
      </c>
      <c r="D78" s="87">
        <f>SUBTOTAL(9,D73:D77)</f>
        <v>0</v>
      </c>
      <c r="E78" s="87"/>
    </row>
    <row r="79" spans="1:5" x14ac:dyDescent="0.2">
      <c r="A79" s="78"/>
      <c r="B79" s="90"/>
      <c r="C79" s="90"/>
      <c r="D79" s="90"/>
      <c r="E79" s="90"/>
    </row>
    <row r="80" spans="1:5" x14ac:dyDescent="0.2">
      <c r="A80" s="70" t="s">
        <v>163</v>
      </c>
      <c r="B80" s="71" t="s">
        <v>106</v>
      </c>
      <c r="C80" s="72" t="s">
        <v>129</v>
      </c>
      <c r="D80" s="72" t="s">
        <v>130</v>
      </c>
      <c r="E80" s="72"/>
    </row>
    <row r="81" spans="1:5" x14ac:dyDescent="0.2">
      <c r="A81" s="75" t="s">
        <v>165</v>
      </c>
      <c r="B81" s="76">
        <v>0</v>
      </c>
      <c r="C81" s="76">
        <v>0</v>
      </c>
      <c r="D81" s="77">
        <f>B81-C81</f>
        <v>0</v>
      </c>
      <c r="E81" s="77"/>
    </row>
    <row r="82" spans="1:5" x14ac:dyDescent="0.2">
      <c r="A82" s="75" t="s">
        <v>167</v>
      </c>
      <c r="B82" s="76">
        <v>0</v>
      </c>
      <c r="C82" s="76">
        <v>0</v>
      </c>
      <c r="D82" s="77">
        <f>B82-C82</f>
        <v>0</v>
      </c>
      <c r="E82" s="77"/>
    </row>
    <row r="83" spans="1:5" x14ac:dyDescent="0.2">
      <c r="A83" s="75" t="s">
        <v>28</v>
      </c>
      <c r="B83" s="89">
        <v>0</v>
      </c>
      <c r="C83" s="89">
        <v>0</v>
      </c>
      <c r="D83" s="77">
        <f>B83-C83</f>
        <v>0</v>
      </c>
      <c r="E83" s="77"/>
    </row>
    <row r="84" spans="1:5" x14ac:dyDescent="0.2">
      <c r="A84" s="85" t="str">
        <f>"Total " &amp; A80</f>
        <v>Total EDUCATION</v>
      </c>
      <c r="B84" s="86">
        <f>SUBTOTAL(9,B81:B83)</f>
        <v>0</v>
      </c>
      <c r="C84" s="86">
        <f>SUBTOTAL(9,C81:C83)</f>
        <v>0</v>
      </c>
      <c r="D84" s="87">
        <f>SUBTOTAL(9,D81:D83)</f>
        <v>0</v>
      </c>
      <c r="E84" s="87"/>
    </row>
    <row r="85" spans="1:5" x14ac:dyDescent="0.2">
      <c r="A85" s="78"/>
      <c r="B85" s="90"/>
      <c r="C85" s="90"/>
      <c r="D85" s="90"/>
      <c r="E85" s="90"/>
    </row>
    <row r="86" spans="1:5" x14ac:dyDescent="0.2">
      <c r="A86" s="70" t="s">
        <v>56</v>
      </c>
      <c r="B86" s="71" t="s">
        <v>106</v>
      </c>
      <c r="C86" s="72" t="s">
        <v>129</v>
      </c>
      <c r="D86" s="72" t="s">
        <v>130</v>
      </c>
      <c r="E86" s="72"/>
    </row>
    <row r="87" spans="1:5" x14ac:dyDescent="0.2">
      <c r="A87" s="75" t="s">
        <v>57</v>
      </c>
      <c r="B87" s="76">
        <v>0</v>
      </c>
      <c r="C87" s="76">
        <v>0</v>
      </c>
      <c r="D87" s="77">
        <f>B87-C87</f>
        <v>0</v>
      </c>
      <c r="E87" s="77"/>
    </row>
    <row r="88" spans="1:5" x14ac:dyDescent="0.2">
      <c r="A88" s="75" t="s">
        <v>58</v>
      </c>
      <c r="B88" s="76">
        <v>0</v>
      </c>
      <c r="C88" s="76">
        <v>0</v>
      </c>
      <c r="D88" s="77">
        <f>B88-C88</f>
        <v>0</v>
      </c>
      <c r="E88" s="77"/>
    </row>
    <row r="89" spans="1:5" x14ac:dyDescent="0.2">
      <c r="A89" s="75" t="s">
        <v>59</v>
      </c>
      <c r="B89" s="76">
        <v>0</v>
      </c>
      <c r="C89" s="76">
        <v>0</v>
      </c>
      <c r="D89" s="77">
        <f>B89-C89</f>
        <v>0</v>
      </c>
      <c r="E89" s="77"/>
    </row>
    <row r="90" spans="1:5" x14ac:dyDescent="0.2">
      <c r="A90" s="75" t="s">
        <v>28</v>
      </c>
      <c r="B90" s="89">
        <v>0</v>
      </c>
      <c r="C90" s="89">
        <v>0</v>
      </c>
      <c r="D90" s="77">
        <f>B90-C90</f>
        <v>0</v>
      </c>
      <c r="E90" s="77"/>
    </row>
    <row r="91" spans="1:5" x14ac:dyDescent="0.2">
      <c r="A91" s="85" t="str">
        <f>"Total " &amp; A86</f>
        <v>Total CHARITY/GIFTS</v>
      </c>
      <c r="B91" s="86">
        <f>SUBTOTAL(9,B87:B90)</f>
        <v>0</v>
      </c>
      <c r="C91" s="86">
        <f>SUBTOTAL(9,C87:C90)</f>
        <v>0</v>
      </c>
      <c r="D91" s="87">
        <f>SUBTOTAL(9,D87:D90)</f>
        <v>0</v>
      </c>
      <c r="E91" s="87"/>
    </row>
    <row r="94" spans="1:5" x14ac:dyDescent="0.2">
      <c r="A94" s="83"/>
      <c r="B94" s="83"/>
      <c r="C94" s="83"/>
      <c r="D94" s="83"/>
      <c r="E94" s="83"/>
    </row>
    <row r="95" spans="1:5" x14ac:dyDescent="0.2">
      <c r="A95" s="70" t="s">
        <v>83</v>
      </c>
      <c r="B95" s="71" t="s">
        <v>106</v>
      </c>
      <c r="C95" s="72" t="s">
        <v>129</v>
      </c>
      <c r="D95" s="72" t="s">
        <v>130</v>
      </c>
      <c r="E95" s="72"/>
    </row>
    <row r="96" spans="1:5" x14ac:dyDescent="0.2">
      <c r="A96" s="75" t="s">
        <v>84</v>
      </c>
      <c r="B96" s="76">
        <v>0</v>
      </c>
      <c r="C96" s="76">
        <v>0</v>
      </c>
      <c r="D96" s="77">
        <f t="shared" ref="D96:D101" si="5">B96-C96</f>
        <v>0</v>
      </c>
      <c r="E96" s="77"/>
    </row>
    <row r="97" spans="1:6" x14ac:dyDescent="0.2">
      <c r="A97" s="75" t="s">
        <v>85</v>
      </c>
      <c r="B97" s="76">
        <v>0</v>
      </c>
      <c r="C97" s="76">
        <v>0</v>
      </c>
      <c r="D97" s="77">
        <f t="shared" si="5"/>
        <v>0</v>
      </c>
      <c r="E97" s="77"/>
    </row>
    <row r="98" spans="1:6" x14ac:dyDescent="0.2">
      <c r="A98" s="75" t="s">
        <v>86</v>
      </c>
      <c r="B98" s="76">
        <v>0</v>
      </c>
      <c r="C98" s="76">
        <v>0</v>
      </c>
      <c r="D98" s="77">
        <f t="shared" si="5"/>
        <v>0</v>
      </c>
      <c r="E98" s="77"/>
    </row>
    <row r="99" spans="1:6" x14ac:dyDescent="0.2">
      <c r="A99" s="75" t="s">
        <v>87</v>
      </c>
      <c r="B99" s="76">
        <v>0</v>
      </c>
      <c r="C99" s="76">
        <v>0</v>
      </c>
      <c r="D99" s="77">
        <f t="shared" si="5"/>
        <v>0</v>
      </c>
      <c r="E99" s="77"/>
    </row>
    <row r="100" spans="1:6" x14ac:dyDescent="0.2">
      <c r="A100" s="75" t="s">
        <v>135</v>
      </c>
      <c r="B100" s="76">
        <v>0</v>
      </c>
      <c r="C100" s="76">
        <v>0</v>
      </c>
      <c r="D100" s="77">
        <f t="shared" si="5"/>
        <v>0</v>
      </c>
      <c r="E100" s="77"/>
      <c r="F100" s="88"/>
    </row>
    <row r="101" spans="1:6" x14ac:dyDescent="0.2">
      <c r="A101" s="75" t="s">
        <v>28</v>
      </c>
      <c r="B101" s="89">
        <v>0</v>
      </c>
      <c r="C101" s="89">
        <v>0</v>
      </c>
      <c r="D101" s="77">
        <f t="shared" si="5"/>
        <v>0</v>
      </c>
      <c r="E101" s="77"/>
    </row>
    <row r="102" spans="1:6" x14ac:dyDescent="0.2">
      <c r="A102" s="85" t="str">
        <f>"Total " &amp; A95</f>
        <v>Total SAVINGS</v>
      </c>
      <c r="B102" s="86">
        <f>SUBTOTAL(9,B96:B101)</f>
        <v>0</v>
      </c>
      <c r="C102" s="86">
        <f>SUBTOTAL(9,C96:C101)</f>
        <v>0</v>
      </c>
      <c r="D102" s="87">
        <f>SUBTOTAL(9,D96:D101)</f>
        <v>0</v>
      </c>
      <c r="E102" s="87"/>
    </row>
    <row r="103" spans="1:6" x14ac:dyDescent="0.2">
      <c r="A103" s="78"/>
      <c r="B103" s="90"/>
      <c r="C103" s="90"/>
      <c r="D103" s="90"/>
      <c r="E103" s="90"/>
    </row>
    <row r="104" spans="1:6" x14ac:dyDescent="0.2">
      <c r="A104" s="70" t="s">
        <v>89</v>
      </c>
      <c r="B104" s="71" t="s">
        <v>106</v>
      </c>
      <c r="C104" s="72" t="s">
        <v>129</v>
      </c>
      <c r="D104" s="72" t="s">
        <v>130</v>
      </c>
      <c r="E104" s="72"/>
    </row>
    <row r="105" spans="1:6" ht="15" x14ac:dyDescent="0.25">
      <c r="A105" s="91"/>
      <c r="B105" s="76">
        <v>0</v>
      </c>
      <c r="C105" s="76">
        <v>0</v>
      </c>
      <c r="D105" s="77">
        <f t="shared" ref="D105:D124" si="6">B105-C105</f>
        <v>0</v>
      </c>
      <c r="E105" s="77"/>
    </row>
    <row r="106" spans="1:6" ht="15" x14ac:dyDescent="0.25">
      <c r="A106" s="91"/>
      <c r="B106" s="76">
        <v>0</v>
      </c>
      <c r="C106" s="76">
        <v>0</v>
      </c>
      <c r="D106" s="77">
        <f t="shared" si="6"/>
        <v>0</v>
      </c>
      <c r="E106" s="77"/>
    </row>
    <row r="107" spans="1:6" ht="15" x14ac:dyDescent="0.25">
      <c r="A107" s="91"/>
      <c r="B107" s="76">
        <v>0</v>
      </c>
      <c r="C107" s="76">
        <v>0</v>
      </c>
      <c r="D107" s="77">
        <f t="shared" si="6"/>
        <v>0</v>
      </c>
      <c r="E107" s="77"/>
    </row>
    <row r="108" spans="1:6" ht="15" x14ac:dyDescent="0.25">
      <c r="A108" s="91"/>
      <c r="B108" s="76">
        <v>0</v>
      </c>
      <c r="C108" s="76">
        <v>0</v>
      </c>
      <c r="D108" s="77">
        <f>B108-C108</f>
        <v>0</v>
      </c>
      <c r="E108" s="77"/>
    </row>
    <row r="109" spans="1:6" ht="15" x14ac:dyDescent="0.25">
      <c r="A109" s="91"/>
      <c r="B109" s="76">
        <v>0</v>
      </c>
      <c r="C109" s="76">
        <v>0</v>
      </c>
      <c r="D109" s="77">
        <f t="shared" si="6"/>
        <v>0</v>
      </c>
      <c r="E109" s="77"/>
    </row>
    <row r="110" spans="1:6" x14ac:dyDescent="0.2">
      <c r="A110" s="92"/>
      <c r="B110" s="76">
        <v>0</v>
      </c>
      <c r="C110" s="76">
        <v>0</v>
      </c>
      <c r="D110" s="77">
        <f t="shared" si="6"/>
        <v>0</v>
      </c>
      <c r="E110" s="77"/>
    </row>
    <row r="111" spans="1:6" x14ac:dyDescent="0.2">
      <c r="A111" s="92"/>
      <c r="B111" s="76">
        <v>0</v>
      </c>
      <c r="C111" s="76">
        <v>0</v>
      </c>
      <c r="D111" s="77">
        <f>B111-C111</f>
        <v>0</v>
      </c>
      <c r="E111" s="77"/>
    </row>
    <row r="112" spans="1:6" x14ac:dyDescent="0.2">
      <c r="A112" s="92"/>
      <c r="B112" s="76">
        <v>0</v>
      </c>
      <c r="C112" s="76">
        <v>0</v>
      </c>
      <c r="D112" s="77">
        <f>B112-C112</f>
        <v>0</v>
      </c>
      <c r="E112" s="77"/>
    </row>
    <row r="113" spans="1:5" ht="15" x14ac:dyDescent="0.25">
      <c r="A113" s="106"/>
      <c r="B113" s="84">
        <v>0</v>
      </c>
      <c r="C113" s="84">
        <v>0</v>
      </c>
      <c r="D113" s="77">
        <f>B113-C113</f>
        <v>0</v>
      </c>
      <c r="E113" s="77"/>
    </row>
    <row r="114" spans="1:5" ht="15" x14ac:dyDescent="0.25">
      <c r="A114" s="107"/>
      <c r="B114" s="108">
        <v>0</v>
      </c>
      <c r="C114" s="108">
        <v>0</v>
      </c>
      <c r="D114" s="77">
        <f>B114-C114</f>
        <v>0</v>
      </c>
      <c r="E114" s="77"/>
    </row>
    <row r="115" spans="1:5" ht="15" x14ac:dyDescent="0.25">
      <c r="A115" s="107"/>
      <c r="B115" s="108">
        <v>0</v>
      </c>
      <c r="C115" s="108">
        <v>0</v>
      </c>
      <c r="D115" s="77">
        <f t="shared" si="6"/>
        <v>0</v>
      </c>
      <c r="E115" s="77"/>
    </row>
    <row r="116" spans="1:5" x14ac:dyDescent="0.2">
      <c r="A116" s="109"/>
      <c r="B116" s="108"/>
      <c r="C116" s="108"/>
      <c r="D116" s="77">
        <f>B116-C116</f>
        <v>0</v>
      </c>
      <c r="E116" s="77"/>
    </row>
    <row r="117" spans="1:5" ht="15" x14ac:dyDescent="0.25">
      <c r="A117" s="107"/>
      <c r="B117" s="108"/>
      <c r="C117" s="108"/>
      <c r="D117" s="77">
        <f t="shared" si="6"/>
        <v>0</v>
      </c>
      <c r="E117" s="77"/>
    </row>
    <row r="118" spans="1:5" ht="15" x14ac:dyDescent="0.25">
      <c r="A118" s="107"/>
      <c r="B118" s="108"/>
      <c r="C118" s="108"/>
      <c r="D118" s="77">
        <f t="shared" si="6"/>
        <v>0</v>
      </c>
      <c r="E118" s="77"/>
    </row>
    <row r="119" spans="1:5" x14ac:dyDescent="0.2">
      <c r="A119" s="110"/>
      <c r="B119" s="108"/>
      <c r="C119" s="108"/>
      <c r="D119" s="77">
        <f t="shared" si="6"/>
        <v>0</v>
      </c>
      <c r="E119" s="77"/>
    </row>
    <row r="120" spans="1:5" x14ac:dyDescent="0.2">
      <c r="A120" s="110"/>
      <c r="B120" s="108"/>
      <c r="C120" s="108"/>
      <c r="D120" s="77">
        <f t="shared" si="6"/>
        <v>0</v>
      </c>
      <c r="E120" s="77"/>
    </row>
    <row r="121" spans="1:5" x14ac:dyDescent="0.2">
      <c r="A121" s="110"/>
      <c r="B121" s="108"/>
      <c r="C121" s="108"/>
      <c r="D121" s="77">
        <f t="shared" si="6"/>
        <v>0</v>
      </c>
      <c r="E121" s="77"/>
    </row>
    <row r="122" spans="1:5" x14ac:dyDescent="0.2">
      <c r="A122" s="110"/>
      <c r="B122" s="108"/>
      <c r="C122" s="108"/>
      <c r="D122" s="77">
        <f t="shared" si="6"/>
        <v>0</v>
      </c>
      <c r="E122" s="77"/>
    </row>
    <row r="123" spans="1:5" x14ac:dyDescent="0.2">
      <c r="A123" s="110" t="s">
        <v>142</v>
      </c>
      <c r="B123" s="108"/>
      <c r="C123" s="108"/>
      <c r="D123" s="77">
        <f t="shared" si="6"/>
        <v>0</v>
      </c>
      <c r="E123" s="77"/>
    </row>
    <row r="124" spans="1:5" x14ac:dyDescent="0.2">
      <c r="A124" s="110" t="s">
        <v>142</v>
      </c>
      <c r="B124" s="108"/>
      <c r="C124" s="108"/>
      <c r="D124" s="77">
        <f t="shared" si="6"/>
        <v>0</v>
      </c>
      <c r="E124" s="77"/>
    </row>
    <row r="125" spans="1:5" x14ac:dyDescent="0.2">
      <c r="A125" s="93" t="str">
        <f>"Total " &amp; A104</f>
        <v>Total OBLIGATIONS</v>
      </c>
      <c r="B125" s="94">
        <f>SUBTOTAL(9,B105:B124)</f>
        <v>0</v>
      </c>
      <c r="C125" s="94">
        <f>SUBTOTAL(9,C105:C124)</f>
        <v>0</v>
      </c>
      <c r="D125" s="95">
        <f>SUBTOTAL(9,D105:D124)</f>
        <v>0</v>
      </c>
      <c r="E125" s="95"/>
    </row>
    <row r="126" spans="1:5" x14ac:dyDescent="0.2">
      <c r="A126" s="78"/>
      <c r="B126" s="90"/>
      <c r="C126" s="90"/>
      <c r="D126" s="90"/>
      <c r="E126" s="90"/>
    </row>
    <row r="127" spans="1:5" x14ac:dyDescent="0.2">
      <c r="A127" s="70" t="s">
        <v>146</v>
      </c>
      <c r="B127" s="71" t="s">
        <v>106</v>
      </c>
      <c r="C127" s="72" t="s">
        <v>129</v>
      </c>
      <c r="D127" s="72" t="s">
        <v>130</v>
      </c>
      <c r="E127" s="72"/>
    </row>
    <row r="128" spans="1:5" x14ac:dyDescent="0.2">
      <c r="A128" s="75" t="s">
        <v>148</v>
      </c>
      <c r="B128" s="76">
        <v>0</v>
      </c>
      <c r="C128" s="76">
        <v>0</v>
      </c>
      <c r="D128" s="77">
        <f>B128-C128</f>
        <v>0</v>
      </c>
      <c r="E128" s="77"/>
    </row>
    <row r="129" spans="1:5" x14ac:dyDescent="0.2">
      <c r="A129" s="75" t="s">
        <v>150</v>
      </c>
      <c r="B129" s="76">
        <v>0</v>
      </c>
      <c r="C129" s="76">
        <v>0</v>
      </c>
      <c r="D129" s="77">
        <f>B129-C129</f>
        <v>0</v>
      </c>
      <c r="E129" s="77"/>
    </row>
    <row r="130" spans="1:5" x14ac:dyDescent="0.2">
      <c r="A130" s="75" t="s">
        <v>28</v>
      </c>
      <c r="B130" s="76">
        <v>0</v>
      </c>
      <c r="C130" s="76">
        <v>0</v>
      </c>
      <c r="D130" s="77">
        <f>B130-C130</f>
        <v>0</v>
      </c>
      <c r="E130" s="77"/>
    </row>
    <row r="131" spans="1:5" x14ac:dyDescent="0.2">
      <c r="A131" s="75" t="s">
        <v>28</v>
      </c>
      <c r="B131" s="89">
        <v>0</v>
      </c>
      <c r="C131" s="89">
        <v>0</v>
      </c>
      <c r="D131" s="77">
        <f>B131-C131</f>
        <v>0</v>
      </c>
      <c r="E131" s="77"/>
    </row>
    <row r="132" spans="1:5" x14ac:dyDescent="0.2">
      <c r="A132" s="85" t="str">
        <f>"Total " &amp; A127</f>
        <v>Total BUSINESS EXPENSE</v>
      </c>
      <c r="B132" s="86">
        <f>SUBTOTAL(9,B128:B131)</f>
        <v>0</v>
      </c>
      <c r="C132" s="86">
        <f>SUBTOTAL(9,C128:C131)</f>
        <v>0</v>
      </c>
      <c r="D132" s="87">
        <f>SUBTOTAL(9,D128:D131)</f>
        <v>0</v>
      </c>
      <c r="E132" s="87"/>
    </row>
    <row r="133" spans="1:5" x14ac:dyDescent="0.2">
      <c r="A133" s="78"/>
      <c r="B133" s="90"/>
      <c r="C133" s="90"/>
      <c r="D133" s="90"/>
      <c r="E133" s="90"/>
    </row>
    <row r="134" spans="1:5" x14ac:dyDescent="0.2">
      <c r="A134" s="70" t="s">
        <v>69</v>
      </c>
      <c r="B134" s="71" t="s">
        <v>106</v>
      </c>
      <c r="C134" s="72" t="s">
        <v>129</v>
      </c>
      <c r="D134" s="72" t="s">
        <v>130</v>
      </c>
      <c r="E134" s="72"/>
    </row>
    <row r="135" spans="1:5" x14ac:dyDescent="0.2">
      <c r="A135" s="75" t="s">
        <v>70</v>
      </c>
      <c r="B135" s="76">
        <v>0</v>
      </c>
      <c r="C135" s="76">
        <v>0</v>
      </c>
      <c r="D135" s="77">
        <f t="shared" ref="D135:D147" si="7">B135-C135</f>
        <v>0</v>
      </c>
      <c r="E135" s="77"/>
    </row>
    <row r="136" spans="1:5" x14ac:dyDescent="0.2">
      <c r="A136" s="75" t="s">
        <v>71</v>
      </c>
      <c r="B136" s="76">
        <v>0</v>
      </c>
      <c r="C136" s="76">
        <v>0</v>
      </c>
      <c r="D136" s="77">
        <f t="shared" si="7"/>
        <v>0</v>
      </c>
      <c r="E136" s="77"/>
    </row>
    <row r="137" spans="1:5" x14ac:dyDescent="0.2">
      <c r="A137" s="75" t="s">
        <v>72</v>
      </c>
      <c r="B137" s="76">
        <v>0</v>
      </c>
      <c r="C137" s="76">
        <v>0</v>
      </c>
      <c r="D137" s="77">
        <f t="shared" si="7"/>
        <v>0</v>
      </c>
      <c r="E137" s="77"/>
    </row>
    <row r="138" spans="1:5" x14ac:dyDescent="0.2">
      <c r="A138" s="75" t="s">
        <v>73</v>
      </c>
      <c r="B138" s="76">
        <v>0</v>
      </c>
      <c r="C138" s="76">
        <v>0</v>
      </c>
      <c r="D138" s="77">
        <f t="shared" si="7"/>
        <v>0</v>
      </c>
      <c r="E138" s="77"/>
    </row>
    <row r="139" spans="1:5" x14ac:dyDescent="0.2">
      <c r="A139" s="75" t="s">
        <v>74</v>
      </c>
      <c r="B139" s="76">
        <v>0</v>
      </c>
      <c r="C139" s="76">
        <v>0</v>
      </c>
      <c r="D139" s="77">
        <f t="shared" si="7"/>
        <v>0</v>
      </c>
      <c r="E139" s="77"/>
    </row>
    <row r="140" spans="1:5" x14ac:dyDescent="0.2">
      <c r="A140" s="75" t="s">
        <v>75</v>
      </c>
      <c r="B140" s="76">
        <v>0</v>
      </c>
      <c r="C140" s="76">
        <v>0</v>
      </c>
      <c r="D140" s="77">
        <f t="shared" si="7"/>
        <v>0</v>
      </c>
      <c r="E140" s="77"/>
    </row>
    <row r="141" spans="1:5" x14ac:dyDescent="0.2">
      <c r="A141" s="75" t="s">
        <v>76</v>
      </c>
      <c r="B141" s="76">
        <v>0</v>
      </c>
      <c r="C141" s="76">
        <v>0</v>
      </c>
      <c r="D141" s="77">
        <f t="shared" si="7"/>
        <v>0</v>
      </c>
      <c r="E141" s="77"/>
    </row>
    <row r="142" spans="1:5" x14ac:dyDescent="0.2">
      <c r="A142" s="75" t="s">
        <v>77</v>
      </c>
      <c r="B142" s="76">
        <v>0</v>
      </c>
      <c r="C142" s="76">
        <v>0</v>
      </c>
      <c r="D142" s="77">
        <f t="shared" si="7"/>
        <v>0</v>
      </c>
      <c r="E142" s="77"/>
    </row>
    <row r="143" spans="1:5" x14ac:dyDescent="0.2">
      <c r="A143" s="75" t="s">
        <v>78</v>
      </c>
      <c r="B143" s="76">
        <v>0</v>
      </c>
      <c r="C143" s="76">
        <v>0</v>
      </c>
      <c r="D143" s="77">
        <f t="shared" si="7"/>
        <v>0</v>
      </c>
      <c r="E143" s="77"/>
    </row>
    <row r="144" spans="1:5" x14ac:dyDescent="0.2">
      <c r="A144" s="75" t="s">
        <v>79</v>
      </c>
      <c r="B144" s="76">
        <v>0</v>
      </c>
      <c r="C144" s="76">
        <v>0</v>
      </c>
      <c r="D144" s="77">
        <f t="shared" si="7"/>
        <v>0</v>
      </c>
      <c r="E144" s="77"/>
    </row>
    <row r="145" spans="1:6" x14ac:dyDescent="0.2">
      <c r="A145" s="75" t="s">
        <v>80</v>
      </c>
      <c r="B145" s="76">
        <v>0</v>
      </c>
      <c r="C145" s="76">
        <v>0</v>
      </c>
      <c r="D145" s="77">
        <f t="shared" si="7"/>
        <v>0</v>
      </c>
      <c r="E145" s="77"/>
    </row>
    <row r="146" spans="1:6" x14ac:dyDescent="0.2">
      <c r="A146" s="75" t="s">
        <v>81</v>
      </c>
      <c r="B146" s="76">
        <v>0</v>
      </c>
      <c r="C146" s="76">
        <v>0</v>
      </c>
      <c r="D146" s="77">
        <f t="shared" si="7"/>
        <v>0</v>
      </c>
      <c r="E146" s="77"/>
    </row>
    <row r="147" spans="1:6" x14ac:dyDescent="0.2">
      <c r="A147" s="75" t="s">
        <v>28</v>
      </c>
      <c r="B147" s="89">
        <v>0</v>
      </c>
      <c r="C147" s="89">
        <v>0</v>
      </c>
      <c r="D147" s="77">
        <f t="shared" si="7"/>
        <v>0</v>
      </c>
      <c r="E147" s="77"/>
    </row>
    <row r="148" spans="1:6" x14ac:dyDescent="0.2">
      <c r="A148" s="85" t="str">
        <f>"Total " &amp; A134</f>
        <v>Total ENTERTAINMENT</v>
      </c>
      <c r="B148" s="86">
        <f>SUBTOTAL(9,B135:B147)</f>
        <v>0</v>
      </c>
      <c r="C148" s="86">
        <f>SUBTOTAL(9,C135:C147)</f>
        <v>0</v>
      </c>
      <c r="D148" s="87">
        <f>SUBTOTAL(9,D135:D147)</f>
        <v>0</v>
      </c>
      <c r="E148" s="87"/>
    </row>
    <row r="149" spans="1:6" x14ac:dyDescent="0.2">
      <c r="A149" s="96" t="s">
        <v>154</v>
      </c>
      <c r="B149" s="90"/>
      <c r="C149" s="90"/>
      <c r="D149" s="90"/>
      <c r="E149" s="90"/>
    </row>
    <row r="150" spans="1:6" x14ac:dyDescent="0.2">
      <c r="A150" s="70" t="s">
        <v>155</v>
      </c>
      <c r="B150" s="71" t="s">
        <v>106</v>
      </c>
      <c r="C150" s="72" t="s">
        <v>129</v>
      </c>
      <c r="D150" s="72" t="s">
        <v>130</v>
      </c>
      <c r="E150" s="72"/>
    </row>
    <row r="151" spans="1:6" x14ac:dyDescent="0.2">
      <c r="A151" s="75" t="s">
        <v>156</v>
      </c>
      <c r="B151" s="76">
        <v>0</v>
      </c>
      <c r="C151" s="76">
        <v>0</v>
      </c>
      <c r="D151" s="77">
        <f>B151-C151</f>
        <v>0</v>
      </c>
      <c r="E151" s="77"/>
    </row>
    <row r="152" spans="1:6" x14ac:dyDescent="0.2">
      <c r="A152" s="75" t="s">
        <v>144</v>
      </c>
      <c r="B152" s="76">
        <v>0</v>
      </c>
      <c r="C152" s="76">
        <v>0</v>
      </c>
      <c r="D152" s="77">
        <f>B152-C152</f>
        <v>0</v>
      </c>
      <c r="E152" s="77"/>
    </row>
    <row r="153" spans="1:6" x14ac:dyDescent="0.2">
      <c r="A153" s="75" t="s">
        <v>159</v>
      </c>
      <c r="B153" s="76">
        <v>0</v>
      </c>
      <c r="C153" s="76">
        <v>0</v>
      </c>
      <c r="D153" s="77">
        <f>B153-C153</f>
        <v>0</v>
      </c>
      <c r="E153" s="77"/>
    </row>
    <row r="154" spans="1:6" x14ac:dyDescent="0.2">
      <c r="A154" s="75" t="s">
        <v>28</v>
      </c>
      <c r="B154" s="89">
        <v>0</v>
      </c>
      <c r="C154" s="89">
        <v>0</v>
      </c>
      <c r="D154" s="77">
        <f>B154-C154</f>
        <v>0</v>
      </c>
      <c r="E154" s="77"/>
    </row>
    <row r="155" spans="1:6" x14ac:dyDescent="0.2">
      <c r="A155" s="85" t="str">
        <f>"Total " &amp; A150</f>
        <v>Total PETS</v>
      </c>
      <c r="B155" s="86">
        <f>SUBTOTAL(9,B151:B154)</f>
        <v>0</v>
      </c>
      <c r="C155" s="86">
        <f>SUBTOTAL(9,C151:C154)</f>
        <v>0</v>
      </c>
      <c r="D155" s="87">
        <f>SUBTOTAL(9,D151:D154)</f>
        <v>0</v>
      </c>
      <c r="E155" s="87"/>
      <c r="F155" s="65" t="s">
        <v>158</v>
      </c>
    </row>
    <row r="156" spans="1:6" x14ac:dyDescent="0.2">
      <c r="A156" s="78"/>
      <c r="B156" s="90"/>
      <c r="C156" s="90"/>
      <c r="D156" s="90"/>
      <c r="E156" s="90"/>
    </row>
    <row r="157" spans="1:6" x14ac:dyDescent="0.2">
      <c r="A157" s="70" t="s">
        <v>96</v>
      </c>
      <c r="B157" s="71" t="s">
        <v>106</v>
      </c>
      <c r="C157" s="72" t="s">
        <v>129</v>
      </c>
      <c r="D157" s="72" t="s">
        <v>130</v>
      </c>
      <c r="E157" s="72"/>
    </row>
    <row r="158" spans="1:6" x14ac:dyDescent="0.2">
      <c r="A158" s="75" t="s">
        <v>97</v>
      </c>
      <c r="B158" s="76">
        <v>0</v>
      </c>
      <c r="C158" s="76">
        <v>0</v>
      </c>
      <c r="D158" s="77">
        <f>B158-C158</f>
        <v>0</v>
      </c>
      <c r="E158" s="77"/>
    </row>
    <row r="159" spans="1:6" x14ac:dyDescent="0.2">
      <c r="A159" s="75" t="s">
        <v>98</v>
      </c>
      <c r="B159" s="76">
        <v>0</v>
      </c>
      <c r="C159" s="76">
        <v>0</v>
      </c>
      <c r="D159" s="77">
        <f>B159-C159</f>
        <v>0</v>
      </c>
      <c r="E159" s="77"/>
    </row>
    <row r="160" spans="1:6" x14ac:dyDescent="0.2">
      <c r="A160" s="75" t="s">
        <v>164</v>
      </c>
      <c r="B160" s="76">
        <v>0</v>
      </c>
      <c r="C160" s="76">
        <v>0</v>
      </c>
      <c r="D160" s="77">
        <f>B160-C160</f>
        <v>0</v>
      </c>
      <c r="E160" s="77"/>
    </row>
    <row r="161" spans="1:5" x14ac:dyDescent="0.2">
      <c r="A161" s="75" t="s">
        <v>166</v>
      </c>
      <c r="B161" s="76">
        <v>0</v>
      </c>
      <c r="C161" s="76">
        <v>0</v>
      </c>
      <c r="D161" s="77">
        <f>B161-C161</f>
        <v>0</v>
      </c>
      <c r="E161" s="77"/>
    </row>
    <row r="162" spans="1:5" x14ac:dyDescent="0.2">
      <c r="A162" s="75" t="s">
        <v>28</v>
      </c>
      <c r="B162" s="89">
        <v>0</v>
      </c>
      <c r="C162" s="89">
        <v>0</v>
      </c>
      <c r="D162" s="77">
        <f>B162-C162</f>
        <v>0</v>
      </c>
      <c r="E162" s="77"/>
    </row>
    <row r="163" spans="1:5" x14ac:dyDescent="0.2">
      <c r="A163" s="85" t="str">
        <f>"Total " &amp; A157</f>
        <v>Total SUBSCRIPTIONS</v>
      </c>
      <c r="B163" s="86">
        <f>SUBTOTAL(9,B158:B162)</f>
        <v>0</v>
      </c>
      <c r="C163" s="86">
        <f>SUBTOTAL(9,C158:C162)</f>
        <v>0</v>
      </c>
      <c r="D163" s="87">
        <f>SUBTOTAL(9,D158:D162)</f>
        <v>0</v>
      </c>
      <c r="E163" s="87"/>
    </row>
    <row r="164" spans="1:5" x14ac:dyDescent="0.2">
      <c r="A164" s="78"/>
      <c r="B164" s="90"/>
      <c r="C164" s="90"/>
      <c r="D164" s="90"/>
      <c r="E164" s="90"/>
    </row>
    <row r="165" spans="1:5" x14ac:dyDescent="0.2">
      <c r="A165" s="70" t="s">
        <v>168</v>
      </c>
      <c r="B165" s="71" t="s">
        <v>106</v>
      </c>
      <c r="C165" s="72" t="s">
        <v>129</v>
      </c>
      <c r="D165" s="72" t="s">
        <v>130</v>
      </c>
      <c r="E165" s="72"/>
    </row>
    <row r="166" spans="1:5" x14ac:dyDescent="0.2">
      <c r="A166" s="75" t="s">
        <v>169</v>
      </c>
      <c r="B166" s="76">
        <v>0</v>
      </c>
      <c r="C166" s="76">
        <v>0</v>
      </c>
      <c r="D166" s="77">
        <f t="shared" ref="D166:D171" si="8">B166-C166</f>
        <v>0</v>
      </c>
      <c r="E166" s="77"/>
    </row>
    <row r="167" spans="1:5" x14ac:dyDescent="0.2">
      <c r="A167" s="75" t="s">
        <v>170</v>
      </c>
      <c r="B167" s="76">
        <v>0</v>
      </c>
      <c r="C167" s="76">
        <v>0</v>
      </c>
      <c r="D167" s="77">
        <f t="shared" si="8"/>
        <v>0</v>
      </c>
      <c r="E167" s="77"/>
    </row>
    <row r="168" spans="1:5" x14ac:dyDescent="0.2">
      <c r="A168" s="75" t="s">
        <v>156</v>
      </c>
      <c r="B168" s="76">
        <v>0</v>
      </c>
      <c r="C168" s="76">
        <v>0</v>
      </c>
      <c r="D168" s="77">
        <f t="shared" si="8"/>
        <v>0</v>
      </c>
      <c r="E168" s="77"/>
    </row>
    <row r="169" spans="1:5" x14ac:dyDescent="0.2">
      <c r="A169" s="75" t="s">
        <v>171</v>
      </c>
      <c r="B169" s="76">
        <v>0</v>
      </c>
      <c r="C169" s="76">
        <v>0</v>
      </c>
      <c r="D169" s="77">
        <f t="shared" si="8"/>
        <v>0</v>
      </c>
      <c r="E169" s="77"/>
    </row>
    <row r="170" spans="1:5" x14ac:dyDescent="0.2">
      <c r="A170" s="75" t="s">
        <v>172</v>
      </c>
      <c r="B170" s="76">
        <v>0</v>
      </c>
      <c r="C170" s="76">
        <v>0</v>
      </c>
      <c r="D170" s="77">
        <f t="shared" si="8"/>
        <v>0</v>
      </c>
      <c r="E170" s="77"/>
    </row>
    <row r="171" spans="1:5" x14ac:dyDescent="0.2">
      <c r="A171" s="75" t="s">
        <v>28</v>
      </c>
      <c r="B171" s="89">
        <v>0</v>
      </c>
      <c r="C171" s="89">
        <v>0</v>
      </c>
      <c r="D171" s="77">
        <f t="shared" si="8"/>
        <v>0</v>
      </c>
      <c r="E171" s="77"/>
    </row>
    <row r="172" spans="1:5" x14ac:dyDescent="0.2">
      <c r="A172" s="85" t="str">
        <f>"Total " &amp; A165</f>
        <v>Total VACATION</v>
      </c>
      <c r="B172" s="86">
        <f>SUBTOTAL(9,B166:B171)</f>
        <v>0</v>
      </c>
      <c r="C172" s="86">
        <f>SUBTOTAL(9,C166:C171)</f>
        <v>0</v>
      </c>
      <c r="D172" s="87">
        <f>SUBTOTAL(9,D166:D171)</f>
        <v>0</v>
      </c>
      <c r="E172" s="87"/>
    </row>
    <row r="173" spans="1:5" x14ac:dyDescent="0.2">
      <c r="A173" s="78"/>
      <c r="B173" s="90"/>
      <c r="C173" s="90"/>
      <c r="D173" s="90"/>
      <c r="E173" s="90"/>
    </row>
    <row r="174" spans="1:5" x14ac:dyDescent="0.2">
      <c r="A174" s="70" t="s">
        <v>100</v>
      </c>
      <c r="B174" s="71" t="s">
        <v>106</v>
      </c>
      <c r="C174" s="72" t="s">
        <v>129</v>
      </c>
      <c r="D174" s="72" t="s">
        <v>130</v>
      </c>
      <c r="E174" s="72"/>
    </row>
    <row r="175" spans="1:5" x14ac:dyDescent="0.2">
      <c r="A175" s="75" t="s">
        <v>101</v>
      </c>
      <c r="B175" s="76">
        <v>0</v>
      </c>
      <c r="C175" s="76">
        <v>0</v>
      </c>
      <c r="D175" s="77">
        <f t="shared" ref="D175:D180" si="9">B175-C175</f>
        <v>0</v>
      </c>
      <c r="E175" s="77"/>
    </row>
    <row r="176" spans="1:5" x14ac:dyDescent="0.2">
      <c r="A176" s="75" t="s">
        <v>173</v>
      </c>
      <c r="B176" s="76">
        <v>0</v>
      </c>
      <c r="C176" s="76">
        <v>0</v>
      </c>
      <c r="D176" s="77">
        <f t="shared" si="9"/>
        <v>0</v>
      </c>
      <c r="E176" s="77"/>
    </row>
    <row r="177" spans="1:5" x14ac:dyDescent="0.2">
      <c r="A177" s="75" t="s">
        <v>28</v>
      </c>
      <c r="B177" s="76">
        <v>0</v>
      </c>
      <c r="C177" s="76">
        <v>0</v>
      </c>
      <c r="D177" s="77">
        <f t="shared" si="9"/>
        <v>0</v>
      </c>
      <c r="E177" s="77"/>
    </row>
    <row r="178" spans="1:5" x14ac:dyDescent="0.2">
      <c r="A178" s="75" t="s">
        <v>28</v>
      </c>
      <c r="B178" s="76">
        <v>0</v>
      </c>
      <c r="C178" s="76">
        <v>0</v>
      </c>
      <c r="D178" s="77">
        <f t="shared" si="9"/>
        <v>0</v>
      </c>
      <c r="E178" s="77"/>
    </row>
    <row r="179" spans="1:5" x14ac:dyDescent="0.2">
      <c r="A179" s="75" t="s">
        <v>28</v>
      </c>
      <c r="B179" s="76">
        <v>0</v>
      </c>
      <c r="C179" s="76">
        <v>0</v>
      </c>
      <c r="D179" s="77">
        <f t="shared" si="9"/>
        <v>0</v>
      </c>
      <c r="E179" s="77"/>
    </row>
    <row r="180" spans="1:5" x14ac:dyDescent="0.2">
      <c r="A180" s="75" t="s">
        <v>28</v>
      </c>
      <c r="B180" s="89">
        <v>0</v>
      </c>
      <c r="C180" s="89">
        <v>0</v>
      </c>
      <c r="D180" s="77">
        <f t="shared" si="9"/>
        <v>0</v>
      </c>
      <c r="E180" s="77"/>
    </row>
    <row r="181" spans="1:5" x14ac:dyDescent="0.2">
      <c r="A181" s="85" t="str">
        <f>"Total " &amp; A174</f>
        <v>Total MISCELLANEOUS</v>
      </c>
      <c r="B181" s="86">
        <f>SUBTOTAL(9,B175:B180)</f>
        <v>0</v>
      </c>
      <c r="C181" s="86">
        <f>SUBTOTAL(9,C175:C180)</f>
        <v>0</v>
      </c>
      <c r="D181" s="87">
        <f>SUBTOTAL(9,D175:D180)</f>
        <v>0</v>
      </c>
      <c r="E181" s="87"/>
    </row>
    <row r="182" spans="1:5" x14ac:dyDescent="0.2">
      <c r="A182" s="98"/>
    </row>
    <row r="183" spans="1:5" x14ac:dyDescent="0.2">
      <c r="A183" s="98"/>
    </row>
  </sheetData>
  <mergeCells count="1">
    <mergeCell ref="H2:I2"/>
  </mergeCells>
  <conditionalFormatting sqref="D32:E41 D45:E52 D56:E61 D65:E69 D73:E77 D81:E83 D87:E90 D16:E28 D96:E101 D128:E131 D135:E147 D151:E154 D166:E171 D175:E180 D5:E13 D105:E124">
    <cfRule type="cellIs" dxfId="17" priority="2" stopIfTrue="1" operator="lessThan">
      <formula>0</formula>
    </cfRule>
  </conditionalFormatting>
  <conditionalFormatting sqref="D158:E162">
    <cfRule type="cellIs" dxfId="16" priority="1" stopIfTrue="1" operator="lessThan">
      <formula>0</formula>
    </cfRule>
  </conditionalFormatting>
  <hyperlinks>
    <hyperlink ref="F11" r:id="rId1"/>
  </hyperlinks>
  <pageMargins left="0.5" right="0.5" top="0.5" bottom="0.5" header="0.5" footer="0.25"/>
  <pageSetup scale="83" fitToHeight="2" orientation="portrait" r:id="rId2"/>
  <headerFooter alignWithMargins="0"/>
  <drawing r:id="rId3"/>
  <tableParts count="17"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Simple Budget</vt:lpstr>
      <vt:lpstr>Budget by Month</vt:lpstr>
      <vt:lpstr>Line Item Budget with Actual</vt:lpstr>
      <vt:lpstr>'Line Item Budget with Actual'!Print_Area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Sullivan, James A.</dc:creator>
  <cp:lastModifiedBy>Sullivan, James A.</cp:lastModifiedBy>
  <dcterms:created xsi:type="dcterms:W3CDTF">2018-02-07T20:34:43Z</dcterms:created>
  <dcterms:modified xsi:type="dcterms:W3CDTF">2018-06-20T22:06:41Z</dcterms:modified>
</cp:coreProperties>
</file>